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20730" windowHeight="11760" firstSheet="1" activeTab="1"/>
  </bookViews>
  <sheets>
    <sheet name="паспорт до 01.01.2020" sheetId="1" state="hidden" r:id="rId1"/>
    <sheet name="лютий" sheetId="6" r:id="rId2"/>
    <sheet name="звіт до 01.01.2020" sheetId="2" state="hidden" r:id="rId3"/>
    <sheet name="звіт з 01.01.2020" sheetId="3" state="hidden" r:id="rId4"/>
    <sheet name="Лист1" sheetId="7" state="hidden" r:id="rId5"/>
  </sheets>
  <definedNames>
    <definedName name="_xlnm.Print_Area" localSheetId="3">'звіт з 01.01.2020'!$A$1:$M$75</definedName>
  </definedNames>
  <calcPr calcId="125725"/>
</workbook>
</file>

<file path=xl/calcChain.xml><?xml version="1.0" encoding="utf-8"?>
<calcChain xmlns="http://schemas.openxmlformats.org/spreadsheetml/2006/main">
  <c r="E67" i="6"/>
  <c r="S33" i="7"/>
  <c r="S32"/>
  <c r="L21"/>
  <c r="T27"/>
  <c r="T28"/>
  <c r="Q25"/>
  <c r="V25" s="1"/>
  <c r="V26" s="1"/>
  <c r="S30"/>
  <c r="S28"/>
  <c r="S27"/>
  <c r="R29"/>
  <c r="R28"/>
  <c r="R27"/>
  <c r="Q29"/>
  <c r="U26"/>
  <c r="Q24"/>
  <c r="P22"/>
  <c r="P21"/>
  <c r="O22"/>
  <c r="O21"/>
  <c r="N27"/>
  <c r="N25"/>
  <c r="N24"/>
  <c r="N22"/>
  <c r="N21"/>
  <c r="G27"/>
  <c r="G25"/>
  <c r="G24"/>
  <c r="G22"/>
  <c r="G21"/>
  <c r="N19"/>
  <c r="G19"/>
  <c r="M11"/>
  <c r="F11"/>
  <c r="M2"/>
  <c r="F2"/>
  <c r="E77" i="6"/>
  <c r="E75"/>
  <c r="G70"/>
  <c r="G67"/>
  <c r="E65"/>
  <c r="Q22" i="7" l="1"/>
  <c r="S25"/>
  <c r="G87" i="6"/>
  <c r="G86"/>
  <c r="G85"/>
  <c r="G84"/>
  <c r="G82"/>
  <c r="G81"/>
  <c r="G80"/>
  <c r="G79"/>
  <c r="G77"/>
  <c r="G73"/>
  <c r="G71"/>
  <c r="G68"/>
  <c r="G65"/>
  <c r="D56"/>
  <c r="F55"/>
  <c r="F54"/>
  <c r="F44"/>
  <c r="F56" l="1"/>
  <c r="G75" l="1"/>
  <c r="D47" l="1"/>
  <c r="F47" s="1"/>
  <c r="F46"/>
</calcChain>
</file>

<file path=xl/sharedStrings.xml><?xml version="1.0" encoding="utf-8"?>
<sst xmlns="http://schemas.openxmlformats.org/spreadsheetml/2006/main" count="516" uniqueCount="176">
  <si>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</si>
  <si>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</si>
  <si>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</si>
  <si>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</si>
  <si>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</si>
  <si>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</si>
  <si>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</si>
  <si>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</si>
  <si>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</si>
  <si>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</si>
  <si>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</si>
  <si>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</si>
  <si>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</si>
  <si>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</si>
  <si>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</si>
  <si>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</si>
  <si>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</si>
  <si>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</si>
  <si>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</si>
  <si>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</si>
  <si>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</si>
  <si>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</si>
  <si>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</si>
  <si>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</si>
  <si>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</si>
  <si>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</si>
  <si>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</si>
  <si>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</si>
  <si>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</si>
  <si>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</si>
  <si>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</si>
  <si>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</si>
  <si>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</si>
  <si>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</si>
  <si>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</si>
  <si>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</si>
  <si>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</si>
  <si>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</si>
  <si>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</si>
  <si>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</si>
  <si>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</si>
  <si>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</si>
  <si>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</si>
  <si>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</si>
  <si>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</si>
  <si>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</si>
  <si>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</si>
  <si>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</si>
  <si>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</si>
  <si>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</si>
  <si>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</si>
  <si>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</si>
  <si>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</si>
  <si>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</si>
  <si>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</si>
  <si>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</si>
  <si>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</si>
  <si>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</si>
  <si>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</si>
  <si>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</si>
  <si>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</si>
  <si>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</si>
  <si>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</si>
  <si>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</si>
  <si>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</si>
  <si>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</si>
  <si>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</si>
  <si>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</si>
  <si>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</si>
  <si>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</si>
  <si>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</si>
  <si>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</si>
  <si>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</si>
  <si>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</si>
  <si>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</si>
  <si>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</si>
  <si>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</si>
  <si>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</si>
  <si>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</si>
  <si>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</si>
  <si>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</si>
  <si>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</si>
  <si>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</si>
  <si>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</si>
  <si>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</si>
  <si>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</si>
  <si>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</si>
  <si>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</si>
  <si>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</si>
  <si>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</si>
  <si>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</si>
  <si>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</si>
  <si>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</si>
  <si>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</si>
  <si>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</si>
  <si>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</si>
  <si>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</si>
  <si>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</si>
  <si>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</si>
  <si>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</si>
  <si>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</si>
  <si>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</si>
  <si>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</si>
  <si>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</si>
  <si>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</si>
  <si>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</si>
  <si>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</si>
  <si>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</si>
  <si>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</si>
  <si>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</si>
  <si>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 xml:space="preserve"> </t>
  </si>
  <si>
    <t xml:space="preserve"> Управління комунального господарства Коломийської міської ради</t>
  </si>
  <si>
    <t>Управління комунального господарства Коломийської міської ради</t>
  </si>
  <si>
    <t>Мета бюджетної програми :</t>
  </si>
  <si>
    <t>од.</t>
  </si>
  <si>
    <t>Розрахунок</t>
  </si>
  <si>
    <t>%</t>
  </si>
  <si>
    <t>грн</t>
  </si>
  <si>
    <t>0640</t>
  </si>
  <si>
    <t>Інша діяльність у сфері житлово-комунального господарства</t>
  </si>
  <si>
    <t>– Сворення сприятливого для життєдіяльності людини довкілля, забезпечення санітарного та епідемічного благополуччя населення</t>
  </si>
  <si>
    <t>– забезпечити безперешкодний доступ людей з обмеженими можливостями до громадських місць, забезпечити сприятливі умови для безпечного та комфортного проживання населення м.Коломия</t>
  </si>
  <si>
    <t>1.1 Локалізації та недопущення поширення борщівника Сосновського на території м.Коломиї</t>
  </si>
  <si>
    <t>грн.</t>
  </si>
  <si>
    <r>
      <t>м</t>
    </r>
    <r>
      <rPr>
        <vertAlign val="superscript"/>
        <sz val="10"/>
        <color indexed="8"/>
        <rFont val="Times New Roman"/>
        <family val="1"/>
        <charset val="204"/>
      </rPr>
      <t>2</t>
    </r>
  </si>
  <si>
    <t>площа території, на якій буде знищено борщівник Сосновського з використанням отрутохімікатів</t>
  </si>
  <si>
    <t>відсоток знищення борщівника Сосновського</t>
  </si>
  <si>
    <t>Кількість світлофорів з мовним супроводом, які планується влаштувати</t>
  </si>
  <si>
    <t>Програма «Безбар’єрна Коломия»</t>
  </si>
  <si>
    <t>Прогнозована ціна</t>
  </si>
  <si>
    <t>1. Локалізація та недопущення поширення борщівника Сосновського на території м.Коломиї</t>
  </si>
  <si>
    <t>2. Забезпечити безперешкодний доступ людей з обмеженими можливостями до громадських місць, забезпечити сприятливі умови для безпечного та комфортного проживання населення м.Коломия</t>
  </si>
  <si>
    <t>Кількість пандусів, які планується влаштувати</t>
  </si>
  <si>
    <t>середня вартість влаштування 1 світлофора із мовним супроводом</t>
  </si>
  <si>
    <t>середня вартість влаштування 1 пандусу</t>
  </si>
  <si>
    <t>09530000000</t>
  </si>
  <si>
    <t>Програма «Локалізації та недопущення поширення борщівника Сосновського на території м.Коломиї на 2021-2025 роки»</t>
  </si>
  <si>
    <t>Програма «Безбар`єрна Коломия на 2021-2025 роки»</t>
  </si>
  <si>
    <t>площа території, на якій буде знищено борщівник Сосновського механізованим способом</t>
  </si>
  <si>
    <t>2.1 Безбар`єрна Коломия на 2021-2025 роки</t>
  </si>
  <si>
    <t>Кількість безпечних з’їздів для осіб з обмеженими фізичними можливостями в місцях переходів вулиць територіальної громади міста (переходів), які планується влаштувати</t>
  </si>
  <si>
    <t>Протяжність напрямних огороджень на пішохідних переходах, які планується встановити</t>
  </si>
  <si>
    <t>м</t>
  </si>
  <si>
    <t>середня вартість влаштування 1 зїзду</t>
  </si>
  <si>
    <t>середня вартість встановлення  1 м огородження</t>
  </si>
  <si>
    <t>Обсяг бюджетних призначень на виконання заходів програми "Локалізація та недопущення поширення борщівника Сосновського на території м.Коломиї на 2021-2025 роки"</t>
  </si>
  <si>
    <t>Обсяг бюджетних призначень на виконання заходів програми "Безбар`єрна Коломия на 2021-2025 роки"</t>
  </si>
  <si>
    <t>відсоток виконання заходів програми Безпечне та комфортне місто Коломия на 2021-2025 роки"</t>
  </si>
  <si>
    <t>Начальник  управління комунального господарства</t>
  </si>
  <si>
    <t>Андрій РАДОВЕЦЬ</t>
  </si>
  <si>
    <t>Наказ</t>
  </si>
  <si>
    <t>Програма «Локалізації та недопущення поширення борщівника Сосновського на території м.Коломиї на 2021-2025 роки» (рішення міської ради від 08.10.2020 року №4979-69/2020)</t>
  </si>
  <si>
    <t>Програма «Безбар`єрна Коломия на 2021-2025 роки»  (рішення міської ради від 08.10.2020 року №4981-69/2020)</t>
  </si>
  <si>
    <r>
      <t>____________________________________</t>
    </r>
    <r>
      <rPr>
        <sz val="12"/>
        <color indexed="8"/>
        <rFont val="Times New Roman"/>
        <family val="1"/>
        <charset val="204"/>
      </rPr>
      <t>_ N __</t>
    </r>
    <r>
      <rPr>
        <u/>
        <sz val="12"/>
        <color indexed="8"/>
        <rFont val="Times New Roman"/>
        <family val="1"/>
        <charset val="204"/>
      </rPr>
      <t>____</t>
    </r>
    <r>
      <rPr>
        <sz val="12"/>
        <color indexed="8"/>
        <rFont val="Times New Roman"/>
        <family val="1"/>
        <charset val="204"/>
      </rPr>
      <t>______</t>
    </r>
  </si>
  <si>
    <r>
      <t>бюджетної програми місцевого бюджету на _</t>
    </r>
    <r>
      <rPr>
        <b/>
        <u/>
        <sz val="12"/>
        <color indexed="8"/>
        <rFont val="Times New Roman"/>
        <family val="1"/>
        <charset val="204"/>
      </rPr>
      <t>2022</t>
    </r>
    <r>
      <rPr>
        <b/>
        <sz val="12"/>
        <color indexed="8"/>
        <rFont val="Times New Roman"/>
        <family val="1"/>
        <charset val="204"/>
      </rPr>
      <t>___ рік</t>
    </r>
  </si>
  <si>
    <t>рішення міської ради від 21.12.2021 року № 1659-25/2021</t>
  </si>
  <si>
    <t>середня вартість 1 м2 знищення борщівника Сосновського механізованим способом</t>
  </si>
  <si>
    <t>середня вартість 1 м2 знищення борщівника Сосновського з використанням отрутохімікатів</t>
  </si>
  <si>
    <r>
      <t xml:space="preserve">Обсяг бюджетних призначень / бюджетних асигнувань - </t>
    </r>
    <r>
      <rPr>
        <u/>
        <sz val="12"/>
        <color indexed="8"/>
        <rFont val="Times New Roman"/>
        <family val="1"/>
        <charset val="204"/>
      </rPr>
      <t>_</t>
    </r>
    <r>
      <rPr>
        <b/>
        <u/>
        <sz val="12"/>
        <color indexed="8"/>
        <rFont val="Times New Roman"/>
        <family val="1"/>
        <charset val="204"/>
      </rPr>
      <t>663 000,00</t>
    </r>
    <r>
      <rPr>
        <sz val="12"/>
        <color indexed="8"/>
        <rFont val="Times New Roman"/>
        <family val="1"/>
        <charset val="204"/>
      </rPr>
      <t xml:space="preserve"> гривень, у тому числі загального фонду - </t>
    </r>
    <r>
      <rPr>
        <b/>
        <u/>
        <sz val="12"/>
        <color indexed="8"/>
        <rFont val="Times New Roman"/>
        <family val="1"/>
        <charset val="204"/>
      </rPr>
      <t>__663 000,00_</t>
    </r>
    <r>
      <rPr>
        <sz val="12"/>
        <color indexed="8"/>
        <rFont val="Times New Roman"/>
        <family val="1"/>
        <charset val="204"/>
      </rPr>
      <t>_ гривень та спеціального фонду -             гривень.</t>
    </r>
  </si>
  <si>
    <r>
      <t>Підстави для виконання бюджетної програми: __</t>
    </r>
    <r>
      <rPr>
        <u/>
        <sz val="10.5"/>
        <color indexed="8"/>
        <rFont val="Times New Roman"/>
        <family val="1"/>
        <charset val="204"/>
      </rPr>
      <t>Конституція України, Бюджетний кодекс України, Наказ Міністерства фінансів України «Про деякі питання запровадження програмно-цільового методу складання та виконання місцевих бюджетів» від 26.08.2014 № 836, (зі змінами), Наказ Міністерства фінансів України від 20.09.2017 №793 «Про затверджених складових програмної класифікації видатків та кредитування місцевих бюджетів»; Рішення  міської ради від від 08.10.2020р.  № 4981-69/2020-69 «Про міську Програму «Безбар`єрна Коломия на 2021-2025 роки»»;  Рішення міської ради від 08.10.2020р.  №4979-69/2020,</t>
    </r>
  </si>
  <si>
    <t>рішення міської ради від 21.12.2021 року № 1659-25/2021, рішення виконавчого комітету міської ради від 16.08.2022 №288</t>
  </si>
  <si>
    <t xml:space="preserve">рішення міської ради від 21.12.2021 року № 1659-25/2021, </t>
  </si>
  <si>
    <t xml:space="preserve">середня вартість 1 м2 косіння борщівника Сосновського </t>
  </si>
  <si>
    <t xml:space="preserve">площа території, на якій буде скошено борщівник Сосновського </t>
  </si>
  <si>
    <t>Управління фінансів і внутрішнього аудиту Коломийської міської ради</t>
  </si>
  <si>
    <t>Начальник управління фінансів і внутрішнього аудиту Коломийської міської ради</t>
  </si>
  <si>
    <t>Ольга ГАВДУНИК</t>
  </si>
  <si>
    <t>М.П.</t>
  </si>
  <si>
    <t>1.1 Локалізації та недопущення поширення борщівника Сосновського на території Коломийської ОТГ</t>
  </si>
  <si>
    <t>1. Локалізація та недопущення поширення борщівника Сосновського на території Коломийської ОТГ</t>
  </si>
  <si>
    <t>Програма «Локалізації та недопущення поширення борщівника Сосновського на території Коломийської ОТГ на 2021-2025 роки» (рішення міської ради від 08.10.2020 року №4979-69/2020,рішення виконавчого комітету міської ради від 04.08.2022 року №251)</t>
  </si>
  <si>
    <t>Програма «Локалізації та недопущення поширення борщівника Сосновського на території Коломийської ОТГ на 2021-2025 роки»</t>
  </si>
  <si>
    <t>–  Локалізація та недопущення поширення борщівника Сосновського на території Коломийської ОТГ</t>
  </si>
  <si>
    <t>"Про затвердження програми «Локалізації та недопущення поширення борщівника Сосновського на території Коломийської ОТГ на 2021-2025 роки»», рішення міської ради від 21.12.2021 року № 1659-25/2021 «Про бюджет Коломийської міської територіальної громади на 2022 рік (09530000000) », Рішення виконавчого комтету міської ради від 04.08.2022р.  №251 "Про внесення змін до рішення міської ради"Про затвердження програми «Локалізації та недопущення поширення борщівника Сосновського на території Коломийської ОТГ на 2021-2025 роки»», Рішення виконавчого комтету міської ради від 16.08.2022р.  №288 «Про уточнення бюджет Коломийської міської територіальної громади на 2022 рік (09530000000) код бюджету»</t>
  </si>
  <si>
    <t xml:space="preserve"> Ліквідація та недопущення поширення борщівника Сосновського; Забезпечити безперешкодний доступ людей з обмеженими можливостями до громадських місць; забезпечити сприятливі умови для безпечного та комфортного проживання населення м.Коломия; </t>
  </si>
  <si>
    <t>Обсяг бюджетних призначень на виконання заходів програми "Локалізація та недопущення поширення борщівника Сосновського на території Коломийської ОТГ на 2021-2025 роки"</t>
  </si>
</sst>
</file>

<file path=xl/styles.xml><?xml version="1.0" encoding="utf-8"?>
<styleSheet xmlns="http://schemas.openxmlformats.org/spreadsheetml/2006/main">
  <numFmts count="1">
    <numFmt numFmtId="164" formatCode="#,##0.0"/>
  </numFmts>
  <fonts count="44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u/>
      <sz val="10.5"/>
      <color indexed="8"/>
      <name val="Times New Roman"/>
      <family val="1"/>
      <charset val="204"/>
    </font>
    <font>
      <sz val="9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.5"/>
      <color rgb="FF000000"/>
      <name val="Times New Roman"/>
      <family val="1"/>
      <charset val="204"/>
    </font>
    <font>
      <sz val="8.5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0">
    <xf numFmtId="0" fontId="0" fillId="0" borderId="0" xfId="0"/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10" fillId="0" borderId="0" xfId="0" applyFont="1" applyBorder="1" applyAlignment="1"/>
    <xf numFmtId="0" fontId="9" fillId="0" borderId="1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3" fillId="0" borderId="0" xfId="0" applyFont="1" applyAlignment="1">
      <alignment horizontal="center" vertical="top" wrapText="1"/>
    </xf>
    <xf numFmtId="0" fontId="0" fillId="0" borderId="1" xfId="0" applyBorder="1"/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5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top"/>
    </xf>
    <xf numFmtId="0" fontId="16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top" wrapText="1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9" fillId="0" borderId="0" xfId="0" applyFont="1"/>
    <xf numFmtId="0" fontId="18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left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0" fontId="31" fillId="0" borderId="0" xfId="0" applyFont="1"/>
    <xf numFmtId="0" fontId="20" fillId="2" borderId="2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vertical="center" wrapText="1"/>
    </xf>
    <xf numFmtId="0" fontId="10" fillId="2" borderId="0" xfId="0" applyFont="1" applyFill="1"/>
    <xf numFmtId="0" fontId="9" fillId="2" borderId="0" xfId="0" applyFont="1" applyFill="1" applyAlignment="1">
      <alignment horizontal="left" vertical="center" wrapText="1"/>
    </xf>
    <xf numFmtId="0" fontId="17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vertical="top" wrapText="1"/>
    </xf>
    <xf numFmtId="0" fontId="18" fillId="2" borderId="3" xfId="0" applyFont="1" applyFill="1" applyBorder="1" applyAlignment="1">
      <alignment horizontal="center" vertical="top"/>
    </xf>
    <xf numFmtId="0" fontId="17" fillId="2" borderId="1" xfId="0" applyFont="1" applyFill="1" applyBorder="1" applyAlignment="1">
      <alignment vertical="top" wrapText="1"/>
    </xf>
    <xf numFmtId="0" fontId="17" fillId="2" borderId="0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center" vertical="top" wrapText="1"/>
    </xf>
    <xf numFmtId="0" fontId="18" fillId="2" borderId="3" xfId="0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 wrapText="1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/>
    <xf numFmtId="0" fontId="9" fillId="2" borderId="2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2" borderId="0" xfId="0" applyFont="1" applyFill="1" applyAlignment="1">
      <alignment vertical="top"/>
    </xf>
    <xf numFmtId="0" fontId="9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right"/>
    </xf>
    <xf numFmtId="4" fontId="1" fillId="2" borderId="2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4" fontId="16" fillId="2" borderId="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right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164" fontId="16" fillId="2" borderId="2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34" fillId="2" borderId="2" xfId="0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Border="1" applyAlignment="1">
      <alignment horizontal="center" vertical="center" wrapText="1"/>
    </xf>
    <xf numFmtId="3" fontId="9" fillId="2" borderId="0" xfId="0" applyNumberFormat="1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vertical="center" wrapText="1"/>
    </xf>
    <xf numFmtId="0" fontId="31" fillId="2" borderId="0" xfId="0" applyFont="1" applyFill="1" applyBorder="1" applyAlignment="1"/>
    <xf numFmtId="0" fontId="31" fillId="2" borderId="0" xfId="0" applyFont="1" applyFill="1" applyAlignment="1">
      <alignment vertical="center" wrapText="1"/>
    </xf>
    <xf numFmtId="0" fontId="30" fillId="2" borderId="0" xfId="0" applyFont="1" applyFill="1" applyAlignment="1">
      <alignment horizontal="center" vertical="center" wrapText="1"/>
    </xf>
    <xf numFmtId="0" fontId="31" fillId="2" borderId="0" xfId="0" applyFont="1" applyFill="1"/>
    <xf numFmtId="0" fontId="11" fillId="2" borderId="0" xfId="0" applyFont="1" applyFill="1" applyAlignment="1">
      <alignment horizontal="center" vertical="top" wrapText="1"/>
    </xf>
    <xf numFmtId="0" fontId="35" fillId="2" borderId="0" xfId="0" applyFont="1" applyFill="1" applyAlignment="1">
      <alignment vertical="center"/>
    </xf>
    <xf numFmtId="0" fontId="11" fillId="2" borderId="0" xfId="0" applyFont="1" applyFill="1" applyBorder="1" applyAlignment="1">
      <alignment horizontal="center" vertical="top" wrapText="1"/>
    </xf>
    <xf numFmtId="0" fontId="30" fillId="2" borderId="0" xfId="0" applyFont="1" applyFill="1" applyAlignment="1">
      <alignment horizontal="center" vertical="top" wrapText="1"/>
    </xf>
    <xf numFmtId="0" fontId="30" fillId="2" borderId="0" xfId="0" applyFont="1" applyFill="1" applyBorder="1" applyAlignment="1">
      <alignment horizontal="center" vertical="top" wrapText="1"/>
    </xf>
    <xf numFmtId="0" fontId="33" fillId="2" borderId="0" xfId="0" applyFont="1" applyFill="1"/>
    <xf numFmtId="0" fontId="33" fillId="2" borderId="0" xfId="0" applyFont="1" applyFill="1" applyAlignment="1">
      <alignment vertical="center"/>
    </xf>
    <xf numFmtId="0" fontId="9" fillId="2" borderId="1" xfId="0" applyFont="1" applyFill="1" applyBorder="1" applyAlignment="1">
      <alignment vertical="center" wrapText="1"/>
    </xf>
    <xf numFmtId="0" fontId="10" fillId="2" borderId="0" xfId="0" applyFont="1" applyFill="1" applyBorder="1" applyAlignment="1"/>
    <xf numFmtId="0" fontId="16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164" fontId="0" fillId="0" borderId="0" xfId="0" applyNumberFormat="1"/>
    <xf numFmtId="0" fontId="39" fillId="2" borderId="0" xfId="0" applyFont="1" applyFill="1"/>
    <xf numFmtId="0" fontId="42" fillId="2" borderId="0" xfId="0" applyFont="1" applyFill="1" applyAlignment="1"/>
    <xf numFmtId="0" fontId="43" fillId="2" borderId="0" xfId="0" applyFont="1" applyFill="1"/>
    <xf numFmtId="0" fontId="9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10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left"/>
    </xf>
    <xf numFmtId="0" fontId="11" fillId="2" borderId="3" xfId="0" applyFont="1" applyFill="1" applyBorder="1" applyAlignment="1">
      <alignment horizontal="center" vertical="top" wrapText="1"/>
    </xf>
    <xf numFmtId="0" fontId="18" fillId="2" borderId="0" xfId="0" applyFont="1" applyFill="1" applyAlignment="1">
      <alignment horizontal="left" vertical="top" wrapText="1"/>
    </xf>
    <xf numFmtId="0" fontId="18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left" wrapText="1"/>
    </xf>
    <xf numFmtId="0" fontId="10" fillId="2" borderId="1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/>
    </xf>
    <xf numFmtId="0" fontId="9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top" wrapText="1"/>
    </xf>
    <xf numFmtId="0" fontId="20" fillId="2" borderId="0" xfId="0" applyFont="1" applyFill="1" applyAlignment="1">
      <alignment horizontal="center" vertical="top" wrapText="1"/>
    </xf>
    <xf numFmtId="0" fontId="17" fillId="2" borderId="1" xfId="0" applyFont="1" applyFill="1" applyBorder="1" applyAlignment="1">
      <alignment horizontal="center" vertical="top" wrapText="1"/>
    </xf>
    <xf numFmtId="0" fontId="18" fillId="2" borderId="0" xfId="0" applyFont="1" applyFill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wrapText="1"/>
    </xf>
    <xf numFmtId="0" fontId="25" fillId="2" borderId="0" xfId="0" applyFont="1" applyFill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24" fillId="2" borderId="0" xfId="0" applyFont="1" applyFill="1" applyAlignment="1">
      <alignment vertical="center" wrapText="1"/>
    </xf>
    <xf numFmtId="0" fontId="0" fillId="2" borderId="0" xfId="0" applyFont="1" applyFill="1" applyAlignment="1">
      <alignment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23" fillId="2" borderId="2" xfId="0" applyFont="1" applyFill="1" applyBorder="1" applyAlignment="1">
      <alignment horizontal="left" vertical="center" wrapText="1"/>
    </xf>
    <xf numFmtId="0" fontId="20" fillId="2" borderId="2" xfId="0" applyFont="1" applyFill="1" applyBorder="1" applyAlignment="1">
      <alignment horizontal="left" vertical="center" wrapText="1"/>
    </xf>
    <xf numFmtId="0" fontId="28" fillId="2" borderId="2" xfId="0" applyFont="1" applyFill="1" applyBorder="1" applyAlignment="1">
      <alignment horizontal="left" vertical="center" wrapText="1"/>
    </xf>
    <xf numFmtId="0" fontId="29" fillId="2" borderId="2" xfId="0" applyFont="1" applyFill="1" applyBorder="1" applyAlignment="1">
      <alignment vertical="center" wrapText="1"/>
    </xf>
    <xf numFmtId="0" fontId="22" fillId="2" borderId="2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36" fillId="2" borderId="2" xfId="0" applyFont="1" applyFill="1" applyBorder="1" applyAlignment="1">
      <alignment horizontal="left" vertical="center" wrapText="1"/>
    </xf>
    <xf numFmtId="0" fontId="37" fillId="2" borderId="2" xfId="0" applyFont="1" applyFill="1" applyBorder="1" applyAlignment="1">
      <alignment wrapText="1"/>
    </xf>
    <xf numFmtId="0" fontId="36" fillId="2" borderId="2" xfId="0" applyFont="1" applyFill="1" applyBorder="1" applyAlignment="1">
      <alignment vertical="top" wrapText="1"/>
    </xf>
    <xf numFmtId="0" fontId="23" fillId="2" borderId="5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7" xfId="0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33" fillId="2" borderId="0" xfId="0" applyFont="1" applyFill="1" applyAlignment="1">
      <alignment horizontal="left" vertical="center" wrapText="1"/>
    </xf>
    <xf numFmtId="0" fontId="32" fillId="2" borderId="1" xfId="0" applyFont="1" applyFill="1" applyBorder="1" applyAlignment="1">
      <alignment horizontal="center"/>
    </xf>
    <xf numFmtId="0" fontId="30" fillId="2" borderId="0" xfId="0" applyFont="1" applyFill="1" applyAlignment="1">
      <alignment horizontal="left" vertical="center" wrapText="1"/>
    </xf>
    <xf numFmtId="0" fontId="40" fillId="2" borderId="0" xfId="0" applyFont="1" applyFill="1" applyAlignment="1">
      <alignment horizontal="left" vertical="center" wrapText="1"/>
    </xf>
    <xf numFmtId="0" fontId="41" fillId="2" borderId="0" xfId="0" applyFont="1" applyFill="1" applyAlignment="1">
      <alignment horizontal="left" vertical="center" wrapText="1"/>
    </xf>
    <xf numFmtId="0" fontId="33" fillId="2" borderId="0" xfId="0" applyFont="1" applyFill="1" applyAlignment="1">
      <alignment horizontal="justify" vertical="center"/>
    </xf>
    <xf numFmtId="0" fontId="38" fillId="2" borderId="1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11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0" fontId="9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workbookViewId="0">
      <selection activeCell="I11" sqref="I11"/>
    </sheetView>
  </sheetViews>
  <sheetFormatPr defaultColWidth="21.625" defaultRowHeight="15"/>
  <cols>
    <col min="1" max="1" width="6.625" style="5" customWidth="1"/>
    <col min="2" max="16384" width="21.625" style="5"/>
  </cols>
  <sheetData>
    <row r="1" spans="1:7">
      <c r="F1" s="118" t="s">
        <v>98</v>
      </c>
      <c r="G1" s="119"/>
    </row>
    <row r="2" spans="1:7">
      <c r="F2" s="119"/>
      <c r="G2" s="119"/>
    </row>
    <row r="3" spans="1:7" ht="32.25" customHeight="1">
      <c r="F3" s="119"/>
      <c r="G3" s="119"/>
    </row>
    <row r="4" spans="1:7" ht="15.75">
      <c r="A4" s="1"/>
      <c r="E4" s="1" t="s">
        <v>0</v>
      </c>
    </row>
    <row r="5" spans="1:7" ht="15.75">
      <c r="A5" s="1"/>
      <c r="E5" s="121" t="s">
        <v>1</v>
      </c>
      <c r="F5" s="121"/>
      <c r="G5" s="121"/>
    </row>
    <row r="6" spans="1:7" ht="15.75">
      <c r="A6" s="1"/>
      <c r="B6" s="1"/>
      <c r="E6" s="122"/>
      <c r="F6" s="122"/>
      <c r="G6" s="122"/>
    </row>
    <row r="7" spans="1:7" ht="15" customHeight="1">
      <c r="A7" s="1"/>
      <c r="E7" s="123" t="s">
        <v>2</v>
      </c>
      <c r="F7" s="123"/>
      <c r="G7" s="123"/>
    </row>
    <row r="8" spans="1:7" ht="15.75">
      <c r="A8" s="1"/>
      <c r="B8" s="1"/>
      <c r="E8" s="122"/>
      <c r="F8" s="122"/>
      <c r="G8" s="122"/>
    </row>
    <row r="9" spans="1:7" ht="15" customHeight="1">
      <c r="A9" s="1"/>
      <c r="E9" s="123"/>
      <c r="F9" s="123"/>
      <c r="G9" s="123"/>
    </row>
    <row r="10" spans="1:7" ht="15.75">
      <c r="A10" s="1"/>
      <c r="E10" s="116" t="s">
        <v>3</v>
      </c>
      <c r="F10" s="116"/>
      <c r="G10" s="116"/>
    </row>
    <row r="13" spans="1:7" ht="15.75">
      <c r="A13" s="124" t="s">
        <v>4</v>
      </c>
      <c r="B13" s="124"/>
      <c r="C13" s="124"/>
      <c r="D13" s="124"/>
      <c r="E13" s="124"/>
      <c r="F13" s="124"/>
      <c r="G13" s="124"/>
    </row>
    <row r="14" spans="1:7" ht="15.75">
      <c r="A14" s="124" t="s">
        <v>5</v>
      </c>
      <c r="B14" s="124"/>
      <c r="C14" s="124"/>
      <c r="D14" s="124"/>
      <c r="E14" s="124"/>
      <c r="F14" s="124"/>
      <c r="G14" s="124"/>
    </row>
    <row r="17" spans="1:7" ht="15.75">
      <c r="A17" s="120" t="s">
        <v>6</v>
      </c>
      <c r="B17" s="7"/>
      <c r="C17" s="120"/>
      <c r="D17" s="126"/>
      <c r="E17" s="126"/>
      <c r="F17" s="126"/>
      <c r="G17" s="126"/>
    </row>
    <row r="18" spans="1:7">
      <c r="A18" s="120"/>
      <c r="B18" s="8" t="s">
        <v>66</v>
      </c>
      <c r="C18" s="120"/>
      <c r="D18" s="125" t="s">
        <v>42</v>
      </c>
      <c r="E18" s="125"/>
      <c r="F18" s="125"/>
      <c r="G18" s="125"/>
    </row>
    <row r="19" spans="1:7" ht="15.75">
      <c r="A19" s="120" t="s">
        <v>8</v>
      </c>
      <c r="B19" s="7"/>
      <c r="C19" s="120"/>
      <c r="D19" s="127"/>
      <c r="E19" s="127"/>
      <c r="F19" s="127"/>
      <c r="G19" s="127"/>
    </row>
    <row r="20" spans="1:7">
      <c r="A20" s="120"/>
      <c r="B20" s="8" t="s">
        <v>66</v>
      </c>
      <c r="C20" s="120"/>
      <c r="D20" s="123" t="s">
        <v>41</v>
      </c>
      <c r="E20" s="123"/>
      <c r="F20" s="123"/>
      <c r="G20" s="123"/>
    </row>
    <row r="21" spans="1:7" ht="15.75">
      <c r="A21" s="120" t="s">
        <v>9</v>
      </c>
      <c r="B21" s="7"/>
      <c r="C21" s="7"/>
      <c r="D21" s="126"/>
      <c r="E21" s="126"/>
      <c r="F21" s="126"/>
      <c r="G21" s="126"/>
    </row>
    <row r="22" spans="1:7">
      <c r="A22" s="120"/>
      <c r="B22" s="9" t="s">
        <v>66</v>
      </c>
      <c r="C22" s="9" t="s">
        <v>10</v>
      </c>
      <c r="D22" s="125" t="s">
        <v>43</v>
      </c>
      <c r="E22" s="125"/>
      <c r="F22" s="125"/>
      <c r="G22" s="125"/>
    </row>
    <row r="23" spans="1:7" ht="42" customHeight="1">
      <c r="A23" s="3" t="s">
        <v>11</v>
      </c>
      <c r="B23" s="116" t="s">
        <v>12</v>
      </c>
      <c r="C23" s="116"/>
      <c r="D23" s="116"/>
      <c r="E23" s="116"/>
      <c r="F23" s="116"/>
      <c r="G23" s="116"/>
    </row>
    <row r="24" spans="1:7" ht="15.75">
      <c r="A24" s="3" t="s">
        <v>13</v>
      </c>
      <c r="B24" s="116" t="s">
        <v>14</v>
      </c>
      <c r="C24" s="116"/>
      <c r="D24" s="116"/>
      <c r="E24" s="116"/>
      <c r="F24" s="116"/>
      <c r="G24" s="116"/>
    </row>
    <row r="25" spans="1:7" ht="15.75">
      <c r="A25" s="3" t="s">
        <v>15</v>
      </c>
      <c r="B25" s="116" t="s">
        <v>67</v>
      </c>
      <c r="C25" s="116"/>
      <c r="D25" s="116"/>
      <c r="E25" s="116"/>
      <c r="F25" s="116"/>
      <c r="G25" s="116"/>
    </row>
    <row r="26" spans="1:7" ht="15.75">
      <c r="A26" s="4"/>
    </row>
    <row r="27" spans="1:7" ht="15.75">
      <c r="A27" s="10" t="s">
        <v>17</v>
      </c>
      <c r="B27" s="117" t="s">
        <v>68</v>
      </c>
      <c r="C27" s="117"/>
      <c r="D27" s="117"/>
      <c r="E27" s="117"/>
      <c r="F27" s="117"/>
      <c r="G27" s="117"/>
    </row>
    <row r="28" spans="1:7" ht="15.75">
      <c r="A28" s="10"/>
      <c r="B28" s="117"/>
      <c r="C28" s="117"/>
      <c r="D28" s="117"/>
      <c r="E28" s="117"/>
      <c r="F28" s="117"/>
      <c r="G28" s="117"/>
    </row>
    <row r="29" spans="1:7" ht="15.75">
      <c r="A29" s="10"/>
      <c r="B29" s="117"/>
      <c r="C29" s="117"/>
      <c r="D29" s="117"/>
      <c r="E29" s="117"/>
      <c r="F29" s="117"/>
      <c r="G29" s="117"/>
    </row>
    <row r="30" spans="1:7" ht="15.75">
      <c r="A30" s="10"/>
      <c r="B30" s="117"/>
      <c r="C30" s="117"/>
      <c r="D30" s="117"/>
      <c r="E30" s="117"/>
      <c r="F30" s="117"/>
      <c r="G30" s="117"/>
    </row>
    <row r="31" spans="1:7" ht="15.75">
      <c r="A31" s="4"/>
    </row>
    <row r="32" spans="1:7" ht="15.75">
      <c r="A32" s="22" t="s">
        <v>16</v>
      </c>
      <c r="B32" s="5" t="s">
        <v>69</v>
      </c>
    </row>
    <row r="33" spans="1:7" ht="15.75">
      <c r="A33" s="21" t="s">
        <v>19</v>
      </c>
      <c r="B33" s="116" t="s">
        <v>70</v>
      </c>
      <c r="C33" s="116"/>
      <c r="D33" s="116"/>
      <c r="E33" s="116"/>
      <c r="F33" s="116"/>
      <c r="G33" s="116"/>
    </row>
    <row r="34" spans="1:7" ht="15.75">
      <c r="A34" s="21"/>
      <c r="B34" s="18"/>
      <c r="C34" s="18"/>
      <c r="D34" s="18"/>
      <c r="E34" s="18"/>
      <c r="F34" s="18"/>
      <c r="G34" s="18"/>
    </row>
    <row r="35" spans="1:7" ht="15.75">
      <c r="A35" s="19" t="s">
        <v>17</v>
      </c>
      <c r="B35" s="117" t="s">
        <v>18</v>
      </c>
      <c r="C35" s="117"/>
      <c r="D35" s="117"/>
      <c r="E35" s="117"/>
      <c r="F35" s="117"/>
      <c r="G35" s="117"/>
    </row>
    <row r="36" spans="1:7" ht="15.75">
      <c r="A36" s="19"/>
      <c r="B36" s="117"/>
      <c r="C36" s="117"/>
      <c r="D36" s="117"/>
      <c r="E36" s="117"/>
      <c r="F36" s="117"/>
      <c r="G36" s="117"/>
    </row>
    <row r="37" spans="1:7" ht="15.75">
      <c r="A37" s="19"/>
      <c r="B37" s="117"/>
      <c r="C37" s="117"/>
      <c r="D37" s="117"/>
      <c r="E37" s="117"/>
      <c r="F37" s="117"/>
      <c r="G37" s="117"/>
    </row>
    <row r="38" spans="1:7" ht="15.75">
      <c r="A38" s="19"/>
      <c r="B38" s="117"/>
      <c r="C38" s="117"/>
      <c r="D38" s="117"/>
      <c r="E38" s="117"/>
      <c r="F38" s="117"/>
      <c r="G38" s="117"/>
    </row>
    <row r="39" spans="1:7" ht="15.75">
      <c r="A39" s="21"/>
      <c r="B39" s="18"/>
      <c r="C39" s="18"/>
      <c r="D39" s="18"/>
      <c r="E39" s="18"/>
      <c r="F39" s="18"/>
      <c r="G39" s="18"/>
    </row>
    <row r="40" spans="1:7" ht="15.75">
      <c r="A40" s="21" t="s">
        <v>26</v>
      </c>
      <c r="B40" s="23" t="s">
        <v>22</v>
      </c>
      <c r="C40" s="18"/>
      <c r="D40" s="18"/>
      <c r="E40" s="18"/>
      <c r="F40" s="18"/>
      <c r="G40" s="18"/>
    </row>
    <row r="41" spans="1:7" ht="15.75">
      <c r="A41" s="4"/>
      <c r="B41" s="5" t="s">
        <v>71</v>
      </c>
    </row>
    <row r="42" spans="1:7" ht="15.75">
      <c r="A42" s="4"/>
    </row>
    <row r="43" spans="1:7" ht="31.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7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7" ht="15.75">
      <c r="A45" s="10"/>
      <c r="B45" s="10"/>
      <c r="C45" s="10"/>
      <c r="D45" s="10"/>
      <c r="E45" s="10"/>
    </row>
    <row r="46" spans="1:7" ht="15.75">
      <c r="A46" s="10"/>
      <c r="B46" s="10"/>
      <c r="C46" s="10"/>
      <c r="D46" s="10"/>
      <c r="E46" s="10"/>
    </row>
    <row r="47" spans="1:7" ht="15.75">
      <c r="A47" s="117" t="s">
        <v>25</v>
      </c>
      <c r="B47" s="117"/>
      <c r="C47" s="10"/>
      <c r="D47" s="10"/>
      <c r="E47" s="10"/>
    </row>
    <row r="48" spans="1:7" ht="15.75">
      <c r="A48" s="4"/>
    </row>
    <row r="49" spans="1:7" ht="15.75">
      <c r="A49" s="4"/>
    </row>
    <row r="50" spans="1:7" ht="15.75">
      <c r="A50" s="120" t="s">
        <v>29</v>
      </c>
      <c r="B50" s="116" t="s">
        <v>27</v>
      </c>
      <c r="C50" s="116"/>
      <c r="D50" s="116"/>
      <c r="E50" s="116"/>
      <c r="F50" s="116"/>
      <c r="G50" s="116"/>
    </row>
    <row r="51" spans="1:7" ht="15.75">
      <c r="A51" s="120"/>
      <c r="B51" s="1" t="s">
        <v>21</v>
      </c>
    </row>
    <row r="52" spans="1:7" ht="15.75">
      <c r="A52" s="4"/>
    </row>
    <row r="53" spans="1:7" ht="15.75">
      <c r="A53" s="4"/>
    </row>
    <row r="54" spans="1:7" ht="31.5">
      <c r="A54" s="19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7" ht="15.75">
      <c r="A55" s="19">
        <v>1</v>
      </c>
      <c r="B55" s="10">
        <v>2</v>
      </c>
      <c r="C55" s="10">
        <v>3</v>
      </c>
      <c r="D55" s="10">
        <v>4</v>
      </c>
      <c r="E55" s="10">
        <v>5</v>
      </c>
    </row>
    <row r="56" spans="1:7" ht="15.75">
      <c r="A56" s="19"/>
      <c r="B56" s="11"/>
      <c r="C56" s="11"/>
      <c r="D56" s="11"/>
      <c r="E56" s="11"/>
    </row>
    <row r="57" spans="1:7" ht="15.75">
      <c r="A57" s="19"/>
      <c r="B57" s="11"/>
      <c r="C57" s="11"/>
      <c r="D57" s="11"/>
      <c r="E57" s="11"/>
    </row>
    <row r="58" spans="1:7" ht="15.75">
      <c r="A58" s="117" t="s">
        <v>25</v>
      </c>
      <c r="B58" s="117"/>
      <c r="C58" s="11"/>
      <c r="D58" s="11"/>
      <c r="E58" s="11"/>
    </row>
    <row r="59" spans="1:7" ht="15.75">
      <c r="A59" s="4"/>
    </row>
    <row r="60" spans="1:7" ht="15.75">
      <c r="A60" s="4"/>
    </row>
    <row r="61" spans="1:7" ht="15.75">
      <c r="A61" s="3" t="s">
        <v>72</v>
      </c>
      <c r="B61" s="116" t="s">
        <v>30</v>
      </c>
      <c r="C61" s="116"/>
      <c r="D61" s="116"/>
      <c r="E61" s="116"/>
      <c r="F61" s="116"/>
      <c r="G61" s="116"/>
    </row>
    <row r="62" spans="1:7" ht="15.75">
      <c r="A62" s="4"/>
    </row>
    <row r="63" spans="1:7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spans="1:7" ht="15.75">
      <c r="A74" s="4"/>
    </row>
    <row r="75" spans="1:7" ht="15.75">
      <c r="A75" s="4"/>
    </row>
    <row r="76" spans="1:7" ht="15.75" customHeight="1">
      <c r="A76" s="128" t="s">
        <v>73</v>
      </c>
      <c r="B76" s="128"/>
      <c r="C76" s="128"/>
      <c r="D76" s="1"/>
    </row>
    <row r="77" spans="1:7" ht="32.25" customHeight="1">
      <c r="A77" s="128"/>
      <c r="B77" s="128"/>
      <c r="C77" s="128"/>
      <c r="D77" s="13"/>
      <c r="E77" s="12"/>
      <c r="F77" s="129"/>
      <c r="G77" s="129"/>
    </row>
    <row r="78" spans="1:7" ht="15.75">
      <c r="A78" s="6"/>
      <c r="B78" s="3"/>
      <c r="D78" s="8" t="s">
        <v>38</v>
      </c>
      <c r="F78" s="123" t="s">
        <v>78</v>
      </c>
      <c r="G78" s="123"/>
    </row>
    <row r="79" spans="1:7" ht="15.75">
      <c r="A79" s="116" t="s">
        <v>40</v>
      </c>
      <c r="B79" s="116"/>
      <c r="C79" s="3"/>
      <c r="D79" s="3"/>
    </row>
    <row r="80" spans="1:7" ht="15.75">
      <c r="A80" s="23" t="s">
        <v>74</v>
      </c>
      <c r="B80" s="18"/>
      <c r="C80" s="21"/>
      <c r="D80" s="21"/>
    </row>
    <row r="81" spans="1:7" ht="45.75" customHeight="1">
      <c r="A81" s="116" t="s">
        <v>75</v>
      </c>
      <c r="B81" s="116"/>
      <c r="C81" s="116"/>
      <c r="D81" s="13"/>
      <c r="E81" s="12"/>
      <c r="F81" s="129"/>
      <c r="G81" s="129"/>
    </row>
    <row r="82" spans="1:7" ht="15.75">
      <c r="A82" s="1"/>
      <c r="B82" s="3"/>
      <c r="C82" s="3"/>
      <c r="D82" s="8" t="s">
        <v>38</v>
      </c>
      <c r="F82" s="123" t="s">
        <v>78</v>
      </c>
      <c r="G82" s="123"/>
    </row>
    <row r="83" spans="1:7">
      <c r="A83" s="24" t="s">
        <v>76</v>
      </c>
    </row>
    <row r="84" spans="1:7">
      <c r="A84" s="25" t="s">
        <v>77</v>
      </c>
    </row>
  </sheetData>
  <mergeCells count="44">
    <mergeCell ref="F78:G78"/>
    <mergeCell ref="F81:G81"/>
    <mergeCell ref="A50:A51"/>
    <mergeCell ref="A47:B47"/>
    <mergeCell ref="F82:G82"/>
    <mergeCell ref="A79:B79"/>
    <mergeCell ref="B50:G50"/>
    <mergeCell ref="B61:G61"/>
    <mergeCell ref="A81:C81"/>
    <mergeCell ref="B38:G38"/>
    <mergeCell ref="A58:B58"/>
    <mergeCell ref="A76:C77"/>
    <mergeCell ref="F77:G77"/>
    <mergeCell ref="B35:G35"/>
    <mergeCell ref="B36:G36"/>
    <mergeCell ref="B24:G24"/>
    <mergeCell ref="A21:A22"/>
    <mergeCell ref="A17:A18"/>
    <mergeCell ref="A19:A20"/>
    <mergeCell ref="B37:G37"/>
    <mergeCell ref="B30:G30"/>
    <mergeCell ref="B33:G33"/>
    <mergeCell ref="D19:G19"/>
    <mergeCell ref="D20:G20"/>
    <mergeCell ref="D22:G22"/>
    <mergeCell ref="D21:G21"/>
    <mergeCell ref="B23:G23"/>
    <mergeCell ref="B29:G29"/>
    <mergeCell ref="E10:G10"/>
    <mergeCell ref="B25:G25"/>
    <mergeCell ref="B27:G27"/>
    <mergeCell ref="B28:G28"/>
    <mergeCell ref="F1:G3"/>
    <mergeCell ref="C17:C18"/>
    <mergeCell ref="C19:C20"/>
    <mergeCell ref="E5:G5"/>
    <mergeCell ref="E6:G6"/>
    <mergeCell ref="E7:G7"/>
    <mergeCell ref="E8:G8"/>
    <mergeCell ref="E9:G9"/>
    <mergeCell ref="A13:G13"/>
    <mergeCell ref="A14:G14"/>
    <mergeCell ref="D18:G18"/>
    <mergeCell ref="D17:G17"/>
  </mergeCells>
  <pageMargins left="0.18" right="0.16" top="0.52" bottom="0.28999999999999998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0"/>
  <sheetViews>
    <sheetView tabSelected="1" topLeftCell="A16" zoomScale="90" zoomScaleNormal="90" workbookViewId="0">
      <selection activeCell="B26" sqref="B26:G26"/>
    </sheetView>
  </sheetViews>
  <sheetFormatPr defaultColWidth="21.625" defaultRowHeight="15"/>
  <cols>
    <col min="1" max="1" width="6.625" style="50" customWidth="1"/>
    <col min="2" max="2" width="26" style="50" customWidth="1"/>
    <col min="3" max="3" width="17.25" style="50" customWidth="1"/>
    <col min="4" max="7" width="21.625" style="50"/>
    <col min="8" max="16384" width="21.625" style="5"/>
  </cols>
  <sheetData>
    <row r="1" spans="1:7">
      <c r="F1" s="131" t="s">
        <v>98</v>
      </c>
      <c r="G1" s="132"/>
    </row>
    <row r="2" spans="1:7">
      <c r="F2" s="132"/>
      <c r="G2" s="132"/>
    </row>
    <row r="3" spans="1:7" ht="32.25" customHeight="1">
      <c r="F3" s="132"/>
      <c r="G3" s="132"/>
    </row>
    <row r="4" spans="1:7" ht="15.75">
      <c r="A4" s="49"/>
      <c r="E4" s="49" t="s">
        <v>0</v>
      </c>
    </row>
    <row r="5" spans="1:7" ht="15.75">
      <c r="A5" s="49"/>
      <c r="E5" s="133" t="s">
        <v>150</v>
      </c>
      <c r="F5" s="133"/>
      <c r="G5" s="133"/>
    </row>
    <row r="6" spans="1:7" ht="15.75">
      <c r="A6" s="49"/>
      <c r="B6" s="49"/>
      <c r="E6" s="134" t="s">
        <v>112</v>
      </c>
      <c r="F6" s="134"/>
      <c r="G6" s="134"/>
    </row>
    <row r="7" spans="1:7" ht="15" customHeight="1">
      <c r="A7" s="49"/>
      <c r="E7" s="130" t="s">
        <v>2</v>
      </c>
      <c r="F7" s="130"/>
      <c r="G7" s="130"/>
    </row>
    <row r="8" spans="1:7" ht="9.75" customHeight="1">
      <c r="A8" s="49"/>
      <c r="B8" s="49"/>
      <c r="E8" s="135"/>
      <c r="F8" s="135"/>
      <c r="G8" s="135"/>
    </row>
    <row r="9" spans="1:7" ht="9" customHeight="1">
      <c r="A9" s="49"/>
      <c r="E9" s="130"/>
      <c r="F9" s="130"/>
      <c r="G9" s="130"/>
    </row>
    <row r="10" spans="1:7" ht="15.75">
      <c r="A10" s="49"/>
      <c r="E10" s="136" t="s">
        <v>153</v>
      </c>
      <c r="F10" s="136"/>
      <c r="G10" s="136"/>
    </row>
    <row r="11" spans="1:7" ht="12" customHeight="1"/>
    <row r="12" spans="1:7" ht="10.5" customHeight="1"/>
    <row r="13" spans="1:7" ht="15.75">
      <c r="A13" s="137" t="s">
        <v>4</v>
      </c>
      <c r="B13" s="137"/>
      <c r="C13" s="137"/>
      <c r="D13" s="137"/>
      <c r="E13" s="137"/>
      <c r="F13" s="137"/>
      <c r="G13" s="137"/>
    </row>
    <row r="14" spans="1:7" ht="15.75">
      <c r="A14" s="137" t="s">
        <v>154</v>
      </c>
      <c r="B14" s="137"/>
      <c r="C14" s="137"/>
      <c r="D14" s="137"/>
      <c r="E14" s="137"/>
      <c r="F14" s="137"/>
      <c r="G14" s="137"/>
    </row>
    <row r="15" spans="1:7" ht="9.75" customHeight="1"/>
    <row r="16" spans="1:7" ht="9" customHeight="1"/>
    <row r="17" spans="1:7" ht="15" customHeight="1">
      <c r="A17" s="52" t="s">
        <v>100</v>
      </c>
      <c r="B17" s="53">
        <v>3100000</v>
      </c>
      <c r="C17" s="53"/>
      <c r="D17" s="138" t="s">
        <v>111</v>
      </c>
      <c r="E17" s="138"/>
      <c r="F17" s="138"/>
      <c r="G17" s="54">
        <v>31692820</v>
      </c>
    </row>
    <row r="18" spans="1:7" ht="28.5" customHeight="1">
      <c r="A18" s="139" t="s">
        <v>108</v>
      </c>
      <c r="B18" s="139"/>
      <c r="C18" s="139"/>
      <c r="D18" s="140" t="s">
        <v>2</v>
      </c>
      <c r="E18" s="140"/>
      <c r="F18" s="55" t="s">
        <v>110</v>
      </c>
      <c r="G18" s="56" t="s">
        <v>101</v>
      </c>
    </row>
    <row r="19" spans="1:7" ht="19.5" customHeight="1">
      <c r="A19" s="57" t="s">
        <v>102</v>
      </c>
      <c r="B19" s="57">
        <v>3110000</v>
      </c>
      <c r="C19" s="57"/>
      <c r="D19" s="141" t="s">
        <v>112</v>
      </c>
      <c r="E19" s="141"/>
      <c r="F19" s="141"/>
      <c r="G19" s="54">
        <v>31692820</v>
      </c>
    </row>
    <row r="20" spans="1:7" ht="23.25" customHeight="1">
      <c r="A20" s="139" t="s">
        <v>104</v>
      </c>
      <c r="B20" s="139"/>
      <c r="C20" s="139"/>
      <c r="D20" s="142" t="s">
        <v>41</v>
      </c>
      <c r="E20" s="142"/>
      <c r="F20" s="55"/>
      <c r="G20" s="56" t="s">
        <v>101</v>
      </c>
    </row>
    <row r="21" spans="1:7" ht="28.5" customHeight="1">
      <c r="A21" s="58" t="s">
        <v>103</v>
      </c>
      <c r="B21" s="59">
        <v>3116090</v>
      </c>
      <c r="C21" s="59">
        <v>6090</v>
      </c>
      <c r="D21" s="60" t="s">
        <v>118</v>
      </c>
      <c r="E21" s="143" t="s">
        <v>119</v>
      </c>
      <c r="F21" s="143"/>
      <c r="G21" s="60" t="s">
        <v>135</v>
      </c>
    </row>
    <row r="22" spans="1:7" ht="56.25" customHeight="1">
      <c r="B22" s="61" t="s">
        <v>104</v>
      </c>
      <c r="C22" s="62" t="s">
        <v>105</v>
      </c>
      <c r="D22" s="55" t="s">
        <v>106</v>
      </c>
      <c r="E22" s="139" t="s">
        <v>109</v>
      </c>
      <c r="F22" s="139"/>
      <c r="G22" s="62" t="s">
        <v>107</v>
      </c>
    </row>
    <row r="23" spans="1:7" ht="36" customHeight="1">
      <c r="A23" s="63" t="s">
        <v>11</v>
      </c>
      <c r="B23" s="136" t="s">
        <v>158</v>
      </c>
      <c r="C23" s="136"/>
      <c r="D23" s="136"/>
      <c r="E23" s="136"/>
      <c r="F23" s="136"/>
      <c r="G23" s="136"/>
    </row>
    <row r="24" spans="1:7" ht="74.25" customHeight="1">
      <c r="A24" s="63" t="s">
        <v>13</v>
      </c>
      <c r="B24" s="146" t="s">
        <v>159</v>
      </c>
      <c r="C24" s="146"/>
      <c r="D24" s="146"/>
      <c r="E24" s="146"/>
      <c r="F24" s="146"/>
      <c r="G24" s="146"/>
    </row>
    <row r="25" spans="1:7" ht="4.5" customHeight="1">
      <c r="B25" s="146"/>
      <c r="C25" s="146"/>
      <c r="D25" s="146"/>
      <c r="E25" s="146"/>
      <c r="F25" s="146"/>
      <c r="G25" s="146"/>
    </row>
    <row r="26" spans="1:7" ht="70.5" customHeight="1">
      <c r="B26" s="146" t="s">
        <v>173</v>
      </c>
      <c r="C26" s="146"/>
      <c r="D26" s="146"/>
      <c r="E26" s="146"/>
      <c r="F26" s="146"/>
      <c r="G26" s="146"/>
    </row>
    <row r="27" spans="1:7" ht="29.25" customHeight="1">
      <c r="A27" s="64" t="s">
        <v>15</v>
      </c>
      <c r="B27" s="136" t="s">
        <v>67</v>
      </c>
      <c r="C27" s="136"/>
      <c r="D27" s="136"/>
      <c r="E27" s="136"/>
      <c r="F27" s="136"/>
      <c r="G27" s="136"/>
    </row>
    <row r="28" spans="1:7" ht="9" customHeight="1">
      <c r="A28" s="65"/>
    </row>
    <row r="29" spans="1:7" ht="15.75">
      <c r="A29" s="66" t="s">
        <v>17</v>
      </c>
      <c r="B29" s="144" t="s">
        <v>68</v>
      </c>
      <c r="C29" s="144"/>
      <c r="D29" s="144"/>
      <c r="E29" s="144"/>
      <c r="F29" s="144"/>
      <c r="G29" s="144"/>
    </row>
    <row r="30" spans="1:7" ht="32.25" customHeight="1">
      <c r="A30" s="66">
        <v>1</v>
      </c>
      <c r="B30" s="147" t="s">
        <v>120</v>
      </c>
      <c r="C30" s="148"/>
      <c r="D30" s="148"/>
      <c r="E30" s="148"/>
      <c r="F30" s="148"/>
      <c r="G30" s="149"/>
    </row>
    <row r="31" spans="1:7" ht="15.75">
      <c r="A31" s="65"/>
    </row>
    <row r="32" spans="1:7" ht="48.75" customHeight="1">
      <c r="A32" s="67" t="s">
        <v>16</v>
      </c>
      <c r="B32" s="68" t="s">
        <v>113</v>
      </c>
      <c r="C32" s="150" t="s">
        <v>174</v>
      </c>
      <c r="D32" s="151"/>
      <c r="E32" s="151"/>
      <c r="F32" s="151"/>
      <c r="G32" s="151"/>
    </row>
    <row r="33" spans="1:7" ht="18.75" customHeight="1">
      <c r="A33" s="64" t="s">
        <v>19</v>
      </c>
      <c r="B33" s="136" t="s">
        <v>70</v>
      </c>
      <c r="C33" s="136"/>
      <c r="D33" s="136"/>
      <c r="E33" s="136"/>
      <c r="F33" s="136"/>
      <c r="G33" s="136"/>
    </row>
    <row r="34" spans="1:7" ht="9" customHeight="1">
      <c r="A34" s="64"/>
      <c r="B34" s="51"/>
      <c r="C34" s="51"/>
      <c r="D34" s="51"/>
      <c r="E34" s="51"/>
      <c r="F34" s="51"/>
      <c r="G34" s="51"/>
    </row>
    <row r="35" spans="1:7" ht="15.75">
      <c r="A35" s="66" t="s">
        <v>17</v>
      </c>
      <c r="B35" s="144" t="s">
        <v>18</v>
      </c>
      <c r="C35" s="144"/>
      <c r="D35" s="144"/>
      <c r="E35" s="144"/>
      <c r="F35" s="144"/>
      <c r="G35" s="144"/>
    </row>
    <row r="36" spans="1:7" ht="20.25" customHeight="1">
      <c r="A36" s="66">
        <v>1</v>
      </c>
      <c r="B36" s="152" t="s">
        <v>172</v>
      </c>
      <c r="C36" s="152"/>
      <c r="D36" s="152"/>
      <c r="E36" s="152"/>
      <c r="F36" s="152"/>
      <c r="G36" s="152"/>
    </row>
    <row r="37" spans="1:7" ht="35.25" customHeight="1">
      <c r="A37" s="66">
        <v>2</v>
      </c>
      <c r="B37" s="152" t="s">
        <v>121</v>
      </c>
      <c r="C37" s="152"/>
      <c r="D37" s="152"/>
      <c r="E37" s="152"/>
      <c r="F37" s="152"/>
      <c r="G37" s="152"/>
    </row>
    <row r="38" spans="1:7" ht="12.75" customHeight="1">
      <c r="A38" s="64"/>
      <c r="B38" s="51"/>
      <c r="C38" s="51"/>
      <c r="D38" s="51"/>
      <c r="E38" s="51"/>
      <c r="F38" s="51"/>
      <c r="G38" s="51"/>
    </row>
    <row r="39" spans="1:7" ht="15.75">
      <c r="A39" s="64" t="s">
        <v>26</v>
      </c>
      <c r="B39" s="69" t="s">
        <v>22</v>
      </c>
      <c r="C39" s="51"/>
      <c r="D39" s="51"/>
      <c r="E39" s="51"/>
      <c r="F39" s="51"/>
      <c r="G39" s="51"/>
    </row>
    <row r="40" spans="1:7" ht="7.5" customHeight="1">
      <c r="A40" s="65"/>
      <c r="F40" s="70" t="s">
        <v>71</v>
      </c>
    </row>
    <row r="41" spans="1:7" ht="15.75">
      <c r="A41" s="66" t="s">
        <v>17</v>
      </c>
      <c r="B41" s="144" t="s">
        <v>22</v>
      </c>
      <c r="C41" s="145"/>
      <c r="D41" s="66" t="s">
        <v>23</v>
      </c>
      <c r="E41" s="66" t="s">
        <v>24</v>
      </c>
      <c r="F41" s="66" t="s">
        <v>25</v>
      </c>
    </row>
    <row r="42" spans="1:7" ht="15.75">
      <c r="A42" s="66">
        <v>1</v>
      </c>
      <c r="B42" s="144">
        <v>2</v>
      </c>
      <c r="C42" s="145"/>
      <c r="D42" s="66">
        <v>3</v>
      </c>
      <c r="E42" s="66">
        <v>4</v>
      </c>
      <c r="F42" s="66">
        <v>5</v>
      </c>
    </row>
    <row r="43" spans="1:7" ht="15.75">
      <c r="A43" s="66"/>
      <c r="B43" s="153" t="s">
        <v>169</v>
      </c>
      <c r="C43" s="153"/>
      <c r="D43" s="153"/>
      <c r="E43" s="153"/>
      <c r="F43" s="145"/>
    </row>
    <row r="44" spans="1:7" ht="36.75" customHeight="1">
      <c r="A44" s="36">
        <v>1</v>
      </c>
      <c r="B44" s="154" t="s">
        <v>171</v>
      </c>
      <c r="C44" s="145"/>
      <c r="D44" s="71">
        <v>363000</v>
      </c>
      <c r="E44" s="66"/>
      <c r="F44" s="72">
        <f>D44+E44</f>
        <v>363000</v>
      </c>
    </row>
    <row r="45" spans="1:7" ht="35.25" customHeight="1">
      <c r="A45" s="36"/>
      <c r="B45" s="155" t="s">
        <v>131</v>
      </c>
      <c r="C45" s="156"/>
      <c r="D45" s="156"/>
      <c r="E45" s="156"/>
      <c r="F45" s="145"/>
    </row>
    <row r="46" spans="1:7" ht="22.5" customHeight="1">
      <c r="A46" s="36">
        <v>1</v>
      </c>
      <c r="B46" s="157" t="s">
        <v>137</v>
      </c>
      <c r="C46" s="145"/>
      <c r="D46" s="71">
        <v>300000</v>
      </c>
      <c r="E46" s="66"/>
      <c r="F46" s="72">
        <f>D46+E46</f>
        <v>300000</v>
      </c>
    </row>
    <row r="47" spans="1:7" ht="15.75" customHeight="1">
      <c r="A47" s="158" t="s">
        <v>25</v>
      </c>
      <c r="B47" s="158"/>
      <c r="C47" s="145"/>
      <c r="D47" s="73">
        <f>D44+D46</f>
        <v>663000</v>
      </c>
      <c r="E47" s="73"/>
      <c r="F47" s="73">
        <f>D47+E47</f>
        <v>663000</v>
      </c>
    </row>
    <row r="48" spans="1:7" ht="8.25" customHeight="1">
      <c r="A48" s="65"/>
    </row>
    <row r="49" spans="1:7" ht="15.75">
      <c r="A49" s="159" t="s">
        <v>29</v>
      </c>
      <c r="B49" s="136" t="s">
        <v>27</v>
      </c>
      <c r="C49" s="136"/>
      <c r="D49" s="136"/>
      <c r="E49" s="136"/>
      <c r="F49" s="136"/>
      <c r="G49" s="136"/>
    </row>
    <row r="50" spans="1:7" ht="8.25" customHeight="1">
      <c r="A50" s="159"/>
    </row>
    <row r="51" spans="1:7" ht="15.75">
      <c r="A51" s="65"/>
      <c r="F51" s="74" t="s">
        <v>21</v>
      </c>
    </row>
    <row r="52" spans="1:7" ht="15.75">
      <c r="A52" s="66" t="s">
        <v>17</v>
      </c>
      <c r="B52" s="144" t="s">
        <v>28</v>
      </c>
      <c r="C52" s="145"/>
      <c r="D52" s="66" t="s">
        <v>23</v>
      </c>
      <c r="E52" s="66" t="s">
        <v>24</v>
      </c>
      <c r="F52" s="66" t="s">
        <v>25</v>
      </c>
    </row>
    <row r="53" spans="1:7" ht="15.75">
      <c r="A53" s="66">
        <v>1</v>
      </c>
      <c r="B53" s="144">
        <v>2</v>
      </c>
      <c r="C53" s="145"/>
      <c r="D53" s="66">
        <v>3</v>
      </c>
      <c r="E53" s="66">
        <v>4</v>
      </c>
      <c r="F53" s="66">
        <v>5</v>
      </c>
    </row>
    <row r="54" spans="1:7" ht="62.25" customHeight="1">
      <c r="A54" s="66">
        <v>1</v>
      </c>
      <c r="B54" s="160" t="s">
        <v>170</v>
      </c>
      <c r="C54" s="161"/>
      <c r="D54" s="75">
        <v>363000</v>
      </c>
      <c r="E54" s="66"/>
      <c r="F54" s="75">
        <f>D54</f>
        <v>363000</v>
      </c>
    </row>
    <row r="55" spans="1:7" ht="36" customHeight="1">
      <c r="A55" s="76">
        <v>2</v>
      </c>
      <c r="B55" s="162" t="s">
        <v>152</v>
      </c>
      <c r="C55" s="161"/>
      <c r="D55" s="75">
        <v>300000</v>
      </c>
      <c r="E55" s="77"/>
      <c r="F55" s="75">
        <f>D55</f>
        <v>300000</v>
      </c>
    </row>
    <row r="56" spans="1:7" ht="15.75">
      <c r="A56" s="158" t="s">
        <v>25</v>
      </c>
      <c r="B56" s="158"/>
      <c r="C56" s="145"/>
      <c r="D56" s="78">
        <f>SUM(D54:D55)</f>
        <v>663000</v>
      </c>
      <c r="E56" s="78"/>
      <c r="F56" s="78">
        <f t="shared" ref="F56" si="0">SUM(F54:F55)</f>
        <v>663000</v>
      </c>
    </row>
    <row r="57" spans="1:7" ht="15.75">
      <c r="A57" s="65"/>
    </row>
    <row r="58" spans="1:7" ht="15.75">
      <c r="A58" s="64" t="s">
        <v>72</v>
      </c>
      <c r="B58" s="136" t="s">
        <v>30</v>
      </c>
      <c r="C58" s="136"/>
      <c r="D58" s="136"/>
      <c r="E58" s="136"/>
      <c r="F58" s="136"/>
      <c r="G58" s="136"/>
    </row>
    <row r="59" spans="1:7" ht="15.75">
      <c r="A59" s="65"/>
    </row>
    <row r="60" spans="1:7" ht="27" customHeight="1">
      <c r="A60" s="66" t="s">
        <v>17</v>
      </c>
      <c r="B60" s="66" t="s">
        <v>31</v>
      </c>
      <c r="C60" s="66" t="s">
        <v>32</v>
      </c>
      <c r="D60" s="66" t="s">
        <v>33</v>
      </c>
      <c r="E60" s="66" t="s">
        <v>23</v>
      </c>
      <c r="F60" s="66" t="s">
        <v>24</v>
      </c>
      <c r="G60" s="66" t="s">
        <v>25</v>
      </c>
    </row>
    <row r="61" spans="1:7" ht="15.75">
      <c r="A61" s="66">
        <v>1</v>
      </c>
      <c r="B61" s="66">
        <v>2</v>
      </c>
      <c r="C61" s="66">
        <v>3</v>
      </c>
      <c r="D61" s="66">
        <v>4</v>
      </c>
      <c r="E61" s="66">
        <v>5</v>
      </c>
      <c r="F61" s="66">
        <v>6</v>
      </c>
      <c r="G61" s="66">
        <v>7</v>
      </c>
    </row>
    <row r="62" spans="1:7" ht="15.75" customHeight="1">
      <c r="A62" s="66"/>
      <c r="B62" s="175" t="s">
        <v>169</v>
      </c>
      <c r="C62" s="176"/>
      <c r="D62" s="176"/>
      <c r="E62" s="176"/>
      <c r="F62" s="176"/>
      <c r="G62" s="177"/>
    </row>
    <row r="63" spans="1:7" ht="18.75" customHeight="1">
      <c r="A63" s="66"/>
      <c r="B63" s="163" t="s">
        <v>168</v>
      </c>
      <c r="C63" s="164"/>
      <c r="D63" s="164"/>
      <c r="E63" s="165"/>
      <c r="F63" s="66"/>
      <c r="G63" s="66"/>
    </row>
    <row r="64" spans="1:7" ht="15.75">
      <c r="A64" s="79">
        <v>1</v>
      </c>
      <c r="B64" s="80" t="s">
        <v>34</v>
      </c>
      <c r="C64" s="36" t="s">
        <v>110</v>
      </c>
      <c r="D64" s="36" t="s">
        <v>110</v>
      </c>
      <c r="E64" s="66"/>
      <c r="F64" s="66"/>
      <c r="G64" s="66"/>
    </row>
    <row r="65" spans="1:7" ht="91.5" customHeight="1">
      <c r="A65" s="79"/>
      <c r="B65" s="42" t="s">
        <v>145</v>
      </c>
      <c r="C65" s="39" t="s">
        <v>123</v>
      </c>
      <c r="D65" s="35" t="s">
        <v>160</v>
      </c>
      <c r="E65" s="81">
        <f>D54</f>
        <v>363000</v>
      </c>
      <c r="F65" s="72"/>
      <c r="G65" s="75">
        <f>E65+F65</f>
        <v>363000</v>
      </c>
    </row>
    <row r="66" spans="1:7" ht="15.75">
      <c r="A66" s="79">
        <v>2</v>
      </c>
      <c r="B66" s="80" t="s">
        <v>35</v>
      </c>
      <c r="C66" s="36" t="s">
        <v>110</v>
      </c>
      <c r="D66" s="82" t="s">
        <v>110</v>
      </c>
      <c r="E66" s="71" t="s">
        <v>110</v>
      </c>
      <c r="F66" s="72"/>
      <c r="G66" s="72"/>
    </row>
    <row r="67" spans="1:7" ht="51.75" customHeight="1">
      <c r="A67" s="108"/>
      <c r="B67" s="42" t="s">
        <v>163</v>
      </c>
      <c r="C67" s="83" t="s">
        <v>124</v>
      </c>
      <c r="D67" s="84" t="s">
        <v>171</v>
      </c>
      <c r="E67" s="71">
        <f>15469+54330</f>
        <v>69799</v>
      </c>
      <c r="F67" s="72"/>
      <c r="G67" s="72">
        <f>E67</f>
        <v>69799</v>
      </c>
    </row>
    <row r="68" spans="1:7" ht="52.5" customHeight="1">
      <c r="A68" s="79"/>
      <c r="B68" s="42" t="s">
        <v>125</v>
      </c>
      <c r="C68" s="83" t="s">
        <v>124</v>
      </c>
      <c r="D68" s="84" t="s">
        <v>171</v>
      </c>
      <c r="E68" s="38">
        <v>4445</v>
      </c>
      <c r="F68" s="72"/>
      <c r="G68" s="72">
        <f t="shared" ref="G68:G73" si="1">E68+F68</f>
        <v>4445</v>
      </c>
    </row>
    <row r="69" spans="1:7" ht="15.75">
      <c r="A69" s="79">
        <v>3</v>
      </c>
      <c r="B69" s="80" t="s">
        <v>36</v>
      </c>
      <c r="C69" s="36"/>
      <c r="D69" s="36"/>
      <c r="E69" s="72"/>
      <c r="F69" s="72"/>
      <c r="G69" s="72"/>
    </row>
    <row r="70" spans="1:7" ht="25.5">
      <c r="A70" s="108"/>
      <c r="B70" s="37" t="s">
        <v>162</v>
      </c>
      <c r="C70" s="83" t="s">
        <v>117</v>
      </c>
      <c r="D70" s="83" t="s">
        <v>115</v>
      </c>
      <c r="E70" s="72">
        <v>3.64</v>
      </c>
      <c r="F70" s="72"/>
      <c r="G70" s="72">
        <f>E70</f>
        <v>3.64</v>
      </c>
    </row>
    <row r="71" spans="1:7" ht="40.5" customHeight="1">
      <c r="A71" s="79"/>
      <c r="B71" s="37" t="s">
        <v>157</v>
      </c>
      <c r="C71" s="83" t="s">
        <v>117</v>
      </c>
      <c r="D71" s="83" t="s">
        <v>115</v>
      </c>
      <c r="E71" s="38">
        <v>24.51</v>
      </c>
      <c r="F71" s="72"/>
      <c r="G71" s="72">
        <f>E71</f>
        <v>24.51</v>
      </c>
    </row>
    <row r="72" spans="1:7" ht="15.75">
      <c r="A72" s="79">
        <v>4</v>
      </c>
      <c r="B72" s="80" t="s">
        <v>37</v>
      </c>
      <c r="C72" s="36"/>
      <c r="D72" s="36"/>
      <c r="E72" s="71"/>
      <c r="F72" s="72"/>
      <c r="G72" s="72"/>
    </row>
    <row r="73" spans="1:7" ht="25.5">
      <c r="A73" s="79"/>
      <c r="B73" s="42" t="s">
        <v>126</v>
      </c>
      <c r="C73" s="83" t="s">
        <v>116</v>
      </c>
      <c r="D73" s="83" t="s">
        <v>115</v>
      </c>
      <c r="E73" s="85">
        <v>100</v>
      </c>
      <c r="F73" s="72"/>
      <c r="G73" s="86">
        <f t="shared" si="1"/>
        <v>100</v>
      </c>
    </row>
    <row r="74" spans="1:7" ht="35.25" customHeight="1">
      <c r="A74" s="79"/>
      <c r="B74" s="155" t="s">
        <v>131</v>
      </c>
      <c r="C74" s="156"/>
      <c r="D74" s="156"/>
      <c r="E74" s="156"/>
      <c r="F74" s="72"/>
      <c r="G74" s="86"/>
    </row>
    <row r="75" spans="1:7" ht="22.5" customHeight="1">
      <c r="A75" s="79"/>
      <c r="B75" s="166" t="s">
        <v>139</v>
      </c>
      <c r="C75" s="167"/>
      <c r="D75" s="167"/>
      <c r="E75" s="87">
        <f>D46</f>
        <v>300000</v>
      </c>
      <c r="F75" s="72"/>
      <c r="G75" s="73">
        <f>E75</f>
        <v>300000</v>
      </c>
    </row>
    <row r="76" spans="1:7" ht="15.75">
      <c r="A76" s="79">
        <v>1</v>
      </c>
      <c r="B76" s="80" t="s">
        <v>34</v>
      </c>
      <c r="C76" s="36"/>
      <c r="D76" s="36"/>
      <c r="E76" s="71"/>
      <c r="F76" s="72"/>
      <c r="G76" s="72"/>
    </row>
    <row r="77" spans="1:7" ht="60" customHeight="1">
      <c r="A77" s="79"/>
      <c r="B77" s="42" t="s">
        <v>146</v>
      </c>
      <c r="C77" s="39" t="s">
        <v>117</v>
      </c>
      <c r="D77" s="35" t="s">
        <v>155</v>
      </c>
      <c r="E77" s="71">
        <f>E79*E84+E80*E85+E81*E86+E82*E87</f>
        <v>300000</v>
      </c>
      <c r="F77" s="72"/>
      <c r="G77" s="72">
        <f t="shared" ref="G77" si="2">E77+F77</f>
        <v>300000</v>
      </c>
    </row>
    <row r="78" spans="1:7" ht="15.75">
      <c r="A78" s="79">
        <v>2</v>
      </c>
      <c r="B78" s="40" t="s">
        <v>35</v>
      </c>
      <c r="C78" s="41"/>
      <c r="D78" s="41"/>
      <c r="E78" s="71"/>
      <c r="F78" s="72"/>
      <c r="G78" s="72"/>
    </row>
    <row r="79" spans="1:7" ht="76.5">
      <c r="A79" s="79"/>
      <c r="B79" s="42" t="s">
        <v>140</v>
      </c>
      <c r="C79" s="39" t="s">
        <v>114</v>
      </c>
      <c r="D79" s="39" t="s">
        <v>128</v>
      </c>
      <c r="E79" s="36">
        <v>4</v>
      </c>
      <c r="F79" s="72"/>
      <c r="G79" s="86">
        <f t="shared" ref="G79:G87" si="3">E79+F79</f>
        <v>4</v>
      </c>
    </row>
    <row r="80" spans="1:7" ht="51">
      <c r="A80" s="79"/>
      <c r="B80" s="42" t="s">
        <v>141</v>
      </c>
      <c r="C80" s="39" t="s">
        <v>142</v>
      </c>
      <c r="D80" s="39" t="s">
        <v>128</v>
      </c>
      <c r="E80" s="36">
        <v>50</v>
      </c>
      <c r="F80" s="72"/>
      <c r="G80" s="86">
        <f t="shared" si="3"/>
        <v>50</v>
      </c>
    </row>
    <row r="81" spans="1:7" ht="38.25" customHeight="1">
      <c r="A81" s="79"/>
      <c r="B81" s="42" t="s">
        <v>127</v>
      </c>
      <c r="C81" s="39" t="s">
        <v>114</v>
      </c>
      <c r="D81" s="39" t="s">
        <v>128</v>
      </c>
      <c r="E81" s="36">
        <v>1</v>
      </c>
      <c r="F81" s="72"/>
      <c r="G81" s="86">
        <f t="shared" si="3"/>
        <v>1</v>
      </c>
    </row>
    <row r="82" spans="1:7" ht="28.5" customHeight="1">
      <c r="A82" s="79"/>
      <c r="B82" s="42" t="s">
        <v>132</v>
      </c>
      <c r="C82" s="39" t="s">
        <v>114</v>
      </c>
      <c r="D82" s="39" t="s">
        <v>128</v>
      </c>
      <c r="E82" s="36">
        <v>2</v>
      </c>
      <c r="F82" s="72"/>
      <c r="G82" s="86">
        <f t="shared" si="3"/>
        <v>2</v>
      </c>
    </row>
    <row r="83" spans="1:7" ht="15.75">
      <c r="A83" s="79">
        <v>3</v>
      </c>
      <c r="B83" s="43" t="s">
        <v>36</v>
      </c>
      <c r="C83" s="44"/>
      <c r="D83" s="44"/>
      <c r="E83" s="36"/>
      <c r="F83" s="72"/>
      <c r="G83" s="86"/>
    </row>
    <row r="84" spans="1:7" ht="25.5">
      <c r="A84" s="79"/>
      <c r="B84" s="42" t="s">
        <v>143</v>
      </c>
      <c r="C84" s="39" t="s">
        <v>117</v>
      </c>
      <c r="D84" s="39" t="s">
        <v>129</v>
      </c>
      <c r="E84" s="46">
        <v>25000</v>
      </c>
      <c r="F84" s="72"/>
      <c r="G84" s="72">
        <f t="shared" si="3"/>
        <v>25000</v>
      </c>
    </row>
    <row r="85" spans="1:7" ht="25.5">
      <c r="A85" s="79"/>
      <c r="B85" s="42" t="s">
        <v>144</v>
      </c>
      <c r="C85" s="39" t="s">
        <v>117</v>
      </c>
      <c r="D85" s="39" t="s">
        <v>129</v>
      </c>
      <c r="E85" s="46">
        <v>2040</v>
      </c>
      <c r="F85" s="72"/>
      <c r="G85" s="72">
        <f t="shared" si="3"/>
        <v>2040</v>
      </c>
    </row>
    <row r="86" spans="1:7" ht="25.5">
      <c r="A86" s="79"/>
      <c r="B86" s="42" t="s">
        <v>133</v>
      </c>
      <c r="C86" s="39" t="s">
        <v>117</v>
      </c>
      <c r="D86" s="39" t="s">
        <v>129</v>
      </c>
      <c r="E86" s="46">
        <v>49000</v>
      </c>
      <c r="F86" s="72"/>
      <c r="G86" s="72">
        <f t="shared" si="3"/>
        <v>49000</v>
      </c>
    </row>
    <row r="87" spans="1:7" ht="25.5">
      <c r="A87" s="79"/>
      <c r="B87" s="42" t="s">
        <v>134</v>
      </c>
      <c r="C87" s="39" t="s">
        <v>117</v>
      </c>
      <c r="D87" s="39" t="s">
        <v>129</v>
      </c>
      <c r="E87" s="46">
        <v>24500</v>
      </c>
      <c r="F87" s="72"/>
      <c r="G87" s="72">
        <f t="shared" si="3"/>
        <v>24500</v>
      </c>
    </row>
    <row r="88" spans="1:7" ht="15.75">
      <c r="A88" s="79">
        <v>4</v>
      </c>
      <c r="B88" s="45" t="s">
        <v>37</v>
      </c>
      <c r="C88" s="36"/>
      <c r="D88" s="36"/>
      <c r="E88" s="85"/>
      <c r="F88" s="72"/>
      <c r="G88" s="86"/>
    </row>
    <row r="89" spans="1:7" ht="46.5" customHeight="1">
      <c r="A89" s="79"/>
      <c r="B89" s="48" t="s">
        <v>147</v>
      </c>
      <c r="C89" s="39" t="s">
        <v>116</v>
      </c>
      <c r="D89" s="39" t="s">
        <v>115</v>
      </c>
      <c r="E89" s="85">
        <v>100</v>
      </c>
      <c r="F89" s="72"/>
      <c r="G89" s="86">
        <v>100</v>
      </c>
    </row>
    <row r="90" spans="1:7" ht="15.75">
      <c r="A90" s="88"/>
      <c r="B90" s="89"/>
      <c r="C90" s="90"/>
      <c r="D90" s="90"/>
      <c r="E90" s="91"/>
      <c r="F90" s="92"/>
      <c r="G90" s="93"/>
    </row>
    <row r="91" spans="1:7" ht="15.75" customHeight="1">
      <c r="A91" s="168" t="s">
        <v>148</v>
      </c>
      <c r="B91" s="168"/>
      <c r="C91" s="168"/>
      <c r="D91" s="49"/>
    </row>
    <row r="92" spans="1:7" ht="15.75" customHeight="1">
      <c r="A92" s="168"/>
      <c r="B92" s="168"/>
      <c r="C92" s="168"/>
      <c r="D92" s="49"/>
    </row>
    <row r="93" spans="1:7" ht="15.75" customHeight="1">
      <c r="A93" s="168"/>
      <c r="B93" s="168"/>
      <c r="C93" s="168"/>
      <c r="D93" s="49"/>
    </row>
    <row r="94" spans="1:7" s="47" customFormat="1" ht="26.25" customHeight="1">
      <c r="A94" s="168"/>
      <c r="B94" s="168"/>
      <c r="C94" s="168"/>
      <c r="D94" s="94"/>
      <c r="E94" s="95"/>
      <c r="F94" s="169" t="s">
        <v>149</v>
      </c>
      <c r="G94" s="169"/>
    </row>
    <row r="95" spans="1:7" s="47" customFormat="1" ht="10.5" customHeight="1">
      <c r="A95" s="96"/>
      <c r="B95" s="97"/>
      <c r="C95" s="98"/>
      <c r="D95" s="99" t="s">
        <v>38</v>
      </c>
      <c r="E95" s="98"/>
      <c r="F95" s="130" t="s">
        <v>78</v>
      </c>
      <c r="G95" s="130"/>
    </row>
    <row r="96" spans="1:7" s="47" customFormat="1" ht="24.75" customHeight="1">
      <c r="A96" s="170" t="s">
        <v>40</v>
      </c>
      <c r="B96" s="170"/>
      <c r="C96" s="97"/>
      <c r="D96" s="97"/>
      <c r="E96" s="98"/>
      <c r="F96" s="98"/>
      <c r="G96" s="98"/>
    </row>
    <row r="97" spans="1:8" s="50" customFormat="1" ht="41.25" customHeight="1">
      <c r="A97" s="173" t="s">
        <v>164</v>
      </c>
      <c r="B97" s="173"/>
      <c r="C97" s="173"/>
      <c r="D97" s="111"/>
      <c r="G97" s="113"/>
    </row>
    <row r="98" spans="1:8" s="50" customFormat="1" ht="47.25" customHeight="1">
      <c r="A98" s="171" t="s">
        <v>165</v>
      </c>
      <c r="B98" s="172"/>
      <c r="C98" s="172"/>
      <c r="D98" s="106"/>
      <c r="E98" s="107"/>
      <c r="F98" s="174" t="s">
        <v>166</v>
      </c>
      <c r="G98" s="174"/>
    </row>
    <row r="99" spans="1:8" s="50" customFormat="1" ht="15.75" customHeight="1">
      <c r="B99" s="111"/>
      <c r="C99" s="111"/>
      <c r="D99" s="99" t="s">
        <v>38</v>
      </c>
      <c r="F99" s="130" t="s">
        <v>78</v>
      </c>
      <c r="G99" s="130"/>
    </row>
    <row r="100" spans="1:8" s="50" customFormat="1" ht="18.75" customHeight="1">
      <c r="A100" s="114" t="s">
        <v>76</v>
      </c>
      <c r="B100" s="114"/>
      <c r="C100" s="114"/>
      <c r="D100" s="114"/>
      <c r="E100" s="114"/>
      <c r="F100" s="114"/>
      <c r="G100" s="114"/>
      <c r="H100" s="114"/>
    </row>
    <row r="101" spans="1:8" s="50" customFormat="1" ht="13.5" customHeight="1">
      <c r="A101" s="68"/>
      <c r="B101" s="50" t="s">
        <v>110</v>
      </c>
      <c r="G101" s="113"/>
    </row>
    <row r="102" spans="1:8" s="50" customFormat="1" ht="16.5" customHeight="1">
      <c r="A102" s="115" t="s">
        <v>167</v>
      </c>
      <c r="B102" s="114"/>
      <c r="C102" s="114"/>
      <c r="D102" s="114"/>
      <c r="E102" s="114"/>
      <c r="F102" s="114"/>
      <c r="G102" s="114"/>
      <c r="H102" s="114"/>
    </row>
    <row r="103" spans="1:8" s="47" customFormat="1" ht="4.5" customHeight="1">
      <c r="A103" s="100"/>
      <c r="B103" s="97"/>
      <c r="C103" s="97"/>
      <c r="D103" s="99"/>
      <c r="E103" s="98"/>
      <c r="F103" s="101"/>
      <c r="G103" s="101"/>
    </row>
    <row r="104" spans="1:8" s="47" customFormat="1" ht="18.75">
      <c r="A104" s="104"/>
      <c r="B104" s="97"/>
      <c r="C104" s="97"/>
      <c r="D104" s="102"/>
      <c r="E104" s="98"/>
      <c r="F104" s="103"/>
      <c r="G104" s="103"/>
    </row>
    <row r="105" spans="1:8" s="47" customFormat="1" ht="18.75">
      <c r="A105" s="104" t="s">
        <v>77</v>
      </c>
      <c r="B105" s="97"/>
      <c r="C105" s="97"/>
      <c r="D105" s="102"/>
      <c r="E105" s="98"/>
      <c r="F105" s="103"/>
      <c r="G105" s="103"/>
    </row>
    <row r="106" spans="1:8" s="47" customFormat="1" ht="18.75" hidden="1">
      <c r="A106" s="105"/>
      <c r="B106" s="97"/>
      <c r="C106" s="97"/>
      <c r="D106" s="102"/>
      <c r="E106" s="98"/>
      <c r="F106" s="103"/>
      <c r="G106" s="103"/>
    </row>
    <row r="107" spans="1:8" s="47" customFormat="1" ht="18.75" hidden="1">
      <c r="A107" s="105"/>
      <c r="B107" s="97"/>
      <c r="C107" s="97"/>
      <c r="D107" s="102"/>
      <c r="E107" s="98"/>
      <c r="F107" s="103"/>
      <c r="G107" s="103"/>
    </row>
    <row r="108" spans="1:8" s="47" customFormat="1" ht="18.75">
      <c r="A108" s="98"/>
      <c r="B108" s="98"/>
      <c r="C108" s="98"/>
      <c r="D108" s="98"/>
      <c r="E108" s="98"/>
      <c r="F108" s="98"/>
      <c r="G108" s="98"/>
    </row>
    <row r="109" spans="1:8" ht="13.5" customHeight="1"/>
    <row r="110" spans="1:8" hidden="1"/>
  </sheetData>
  <mergeCells count="55">
    <mergeCell ref="F99:G99"/>
    <mergeCell ref="B62:G62"/>
    <mergeCell ref="F95:G95"/>
    <mergeCell ref="A96:B96"/>
    <mergeCell ref="A98:C98"/>
    <mergeCell ref="A97:C97"/>
    <mergeCell ref="F98:G98"/>
    <mergeCell ref="B63:E63"/>
    <mergeCell ref="B74:E74"/>
    <mergeCell ref="B75:D75"/>
    <mergeCell ref="A91:C94"/>
    <mergeCell ref="F94:G94"/>
    <mergeCell ref="B58:G58"/>
    <mergeCell ref="B43:F43"/>
    <mergeCell ref="B44:C44"/>
    <mergeCell ref="B45:F45"/>
    <mergeCell ref="B46:C46"/>
    <mergeCell ref="A47:C47"/>
    <mergeCell ref="A49:A50"/>
    <mergeCell ref="B49:G49"/>
    <mergeCell ref="B52:C52"/>
    <mergeCell ref="B53:C53"/>
    <mergeCell ref="B54:C54"/>
    <mergeCell ref="B55:C55"/>
    <mergeCell ref="A56:C56"/>
    <mergeCell ref="B42:C42"/>
    <mergeCell ref="B24:G25"/>
    <mergeCell ref="B26:G26"/>
    <mergeCell ref="B27:G27"/>
    <mergeCell ref="B29:G29"/>
    <mergeCell ref="B30:G30"/>
    <mergeCell ref="C32:G32"/>
    <mergeCell ref="B33:G33"/>
    <mergeCell ref="B35:G35"/>
    <mergeCell ref="B36:G36"/>
    <mergeCell ref="B37:G37"/>
    <mergeCell ref="B41:C41"/>
    <mergeCell ref="B23:G23"/>
    <mergeCell ref="E10:G10"/>
    <mergeCell ref="A13:G13"/>
    <mergeCell ref="A14:G14"/>
    <mergeCell ref="D17:F17"/>
    <mergeCell ref="A18:C18"/>
    <mergeCell ref="D18:E18"/>
    <mergeCell ref="D19:F19"/>
    <mergeCell ref="A20:C20"/>
    <mergeCell ref="D20:E20"/>
    <mergeCell ref="E21:F21"/>
    <mergeCell ref="E22:F22"/>
    <mergeCell ref="E9:G9"/>
    <mergeCell ref="F1:G3"/>
    <mergeCell ref="E5:G5"/>
    <mergeCell ref="E6:G6"/>
    <mergeCell ref="E7:G7"/>
    <mergeCell ref="E8:G8"/>
  </mergeCells>
  <pageMargins left="0.19685039370078741" right="0.15748031496062992" top="0.6692913385826772" bottom="0.59055118110236227" header="0.31496062992125984" footer="0.31496062992125984"/>
  <pageSetup paperSize="9" orientation="landscape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6"/>
  <sheetViews>
    <sheetView zoomScaleNormal="100" workbookViewId="0">
      <selection activeCell="M16" sqref="M16"/>
    </sheetView>
  </sheetViews>
  <sheetFormatPr defaultColWidth="13.75" defaultRowHeight="15"/>
  <cols>
    <col min="1" max="1" width="5.875" customWidth="1"/>
  </cols>
  <sheetData>
    <row r="1" spans="1:13">
      <c r="K1" s="179" t="s">
        <v>99</v>
      </c>
      <c r="L1" s="180"/>
      <c r="M1" s="180"/>
    </row>
    <row r="2" spans="1:13" ht="46.5" customHeight="1">
      <c r="K2" s="180"/>
      <c r="L2" s="180"/>
      <c r="M2" s="180"/>
    </row>
    <row r="3" spans="1:13" ht="15.75">
      <c r="A3" s="124" t="s">
        <v>44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</row>
    <row r="4" spans="1:13" ht="15.75">
      <c r="A4" s="124" t="s">
        <v>45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</row>
    <row r="5" spans="1:13" ht="15.75">
      <c r="A5" s="120" t="s">
        <v>6</v>
      </c>
      <c r="B5" s="7"/>
      <c r="C5" s="1"/>
      <c r="E5" s="181"/>
      <c r="F5" s="181"/>
      <c r="G5" s="181"/>
      <c r="H5" s="181"/>
      <c r="I5" s="181"/>
      <c r="J5" s="181"/>
      <c r="K5" s="181"/>
      <c r="L5" s="181"/>
      <c r="M5" s="181"/>
    </row>
    <row r="6" spans="1:13" ht="15" customHeight="1">
      <c r="A6" s="120"/>
      <c r="B6" s="8" t="s">
        <v>7</v>
      </c>
      <c r="C6" s="1"/>
      <c r="E6" s="125" t="s">
        <v>42</v>
      </c>
      <c r="F6" s="125"/>
      <c r="G6" s="125"/>
      <c r="H6" s="125"/>
      <c r="I6" s="125"/>
      <c r="J6" s="125"/>
      <c r="K6" s="125"/>
      <c r="L6" s="125"/>
      <c r="M6" s="125"/>
    </row>
    <row r="7" spans="1:13" ht="15.75">
      <c r="A7" s="120" t="s">
        <v>8</v>
      </c>
      <c r="B7" s="7"/>
      <c r="C7" s="1"/>
      <c r="E7" s="181"/>
      <c r="F7" s="181"/>
      <c r="G7" s="181"/>
      <c r="H7" s="181"/>
      <c r="I7" s="181"/>
      <c r="J7" s="181"/>
      <c r="K7" s="181"/>
      <c r="L7" s="181"/>
      <c r="M7" s="181"/>
    </row>
    <row r="8" spans="1:13" ht="15" customHeight="1">
      <c r="A8" s="120"/>
      <c r="B8" s="8" t="s">
        <v>7</v>
      </c>
      <c r="C8" s="1"/>
      <c r="E8" s="183" t="s">
        <v>41</v>
      </c>
      <c r="F8" s="183"/>
      <c r="G8" s="183"/>
      <c r="H8" s="183"/>
      <c r="I8" s="183"/>
      <c r="J8" s="183"/>
      <c r="K8" s="183"/>
      <c r="L8" s="183"/>
      <c r="M8" s="183"/>
    </row>
    <row r="9" spans="1:13" ht="15.75">
      <c r="A9" s="120" t="s">
        <v>9</v>
      </c>
      <c r="B9" s="7"/>
      <c r="C9" s="7"/>
      <c r="E9" s="181"/>
      <c r="F9" s="181"/>
      <c r="G9" s="181"/>
      <c r="H9" s="181"/>
      <c r="I9" s="181"/>
      <c r="J9" s="181"/>
      <c r="K9" s="181"/>
      <c r="L9" s="181"/>
      <c r="M9" s="181"/>
    </row>
    <row r="10" spans="1:13" ht="15" customHeight="1">
      <c r="A10" s="120"/>
      <c r="B10" s="9" t="s">
        <v>7</v>
      </c>
      <c r="C10" s="9" t="s">
        <v>10</v>
      </c>
      <c r="E10" s="125" t="s">
        <v>43</v>
      </c>
      <c r="F10" s="125"/>
      <c r="G10" s="125"/>
      <c r="H10" s="125"/>
      <c r="I10" s="125"/>
      <c r="J10" s="125"/>
      <c r="K10" s="125"/>
      <c r="L10" s="125"/>
      <c r="M10" s="125"/>
    </row>
    <row r="11" spans="1:13" ht="15.75">
      <c r="A11" s="120" t="s">
        <v>11</v>
      </c>
      <c r="B11" s="178" t="s">
        <v>46</v>
      </c>
      <c r="C11" s="178"/>
      <c r="D11" s="178"/>
    </row>
    <row r="12" spans="1:13" ht="15.75">
      <c r="A12" s="120"/>
      <c r="B12" s="178" t="s">
        <v>21</v>
      </c>
      <c r="C12" s="178"/>
      <c r="D12" s="178"/>
    </row>
    <row r="13" spans="1:13" ht="15.75">
      <c r="A13" s="4"/>
    </row>
    <row r="14" spans="1:13" ht="15.75">
      <c r="A14" s="4"/>
    </row>
    <row r="16" spans="1:13" ht="15.75">
      <c r="B16" s="117" t="s">
        <v>47</v>
      </c>
      <c r="C16" s="117"/>
      <c r="D16" s="117"/>
      <c r="E16" s="117" t="s">
        <v>48</v>
      </c>
      <c r="F16" s="117"/>
      <c r="G16" s="117"/>
      <c r="H16" s="117" t="s">
        <v>49</v>
      </c>
      <c r="I16" s="117"/>
      <c r="J16" s="117"/>
    </row>
    <row r="17" spans="1:13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1:13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1:13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1:13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1:13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3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spans="1:13" ht="15.75">
      <c r="A23" s="4"/>
    </row>
    <row r="24" spans="1:13" ht="15.75">
      <c r="A24" s="120" t="s">
        <v>13</v>
      </c>
      <c r="B24" s="116" t="s">
        <v>20</v>
      </c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</row>
    <row r="25" spans="1:13" ht="15.75">
      <c r="A25" s="120"/>
      <c r="B25" s="1" t="s">
        <v>21</v>
      </c>
    </row>
    <row r="26" spans="1:13" ht="15.75">
      <c r="A26" s="4"/>
    </row>
    <row r="27" spans="1:13" ht="79.5" customHeight="1">
      <c r="A27" s="117" t="s">
        <v>62</v>
      </c>
      <c r="B27" s="117" t="s">
        <v>61</v>
      </c>
      <c r="C27" s="117" t="s">
        <v>47</v>
      </c>
      <c r="D27" s="117"/>
      <c r="E27" s="117"/>
      <c r="F27" s="117" t="s">
        <v>48</v>
      </c>
      <c r="G27" s="117"/>
      <c r="H27" s="117"/>
      <c r="I27" s="117" t="s">
        <v>49</v>
      </c>
      <c r="J27" s="117"/>
      <c r="K27" s="117"/>
    </row>
    <row r="28" spans="1:13" ht="31.5">
      <c r="A28" s="117"/>
      <c r="B28" s="117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3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3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3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3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3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3" ht="15.75">
      <c r="A34" s="117" t="s">
        <v>53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</row>
    <row r="35" spans="1:13" ht="15.75">
      <c r="A35" s="4"/>
    </row>
    <row r="36" spans="1:13" ht="15.75">
      <c r="A36" s="4"/>
    </row>
    <row r="37" spans="1:13" ht="15.75">
      <c r="A37" s="120" t="s">
        <v>15</v>
      </c>
      <c r="B37" s="116" t="s">
        <v>54</v>
      </c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</row>
    <row r="38" spans="1:13" ht="15.75">
      <c r="A38" s="120"/>
      <c r="B38" s="1" t="s">
        <v>21</v>
      </c>
    </row>
    <row r="39" spans="1:13" ht="15.75">
      <c r="A39" s="4"/>
    </row>
    <row r="40" spans="1:13" ht="15.75">
      <c r="A40" s="4"/>
    </row>
    <row r="41" spans="1:13" ht="15.75">
      <c r="B41" s="117" t="s">
        <v>28</v>
      </c>
      <c r="C41" s="117" t="s">
        <v>47</v>
      </c>
      <c r="D41" s="117"/>
      <c r="E41" s="117"/>
      <c r="F41" s="117" t="s">
        <v>48</v>
      </c>
      <c r="G41" s="117"/>
      <c r="H41" s="117"/>
      <c r="I41" s="117" t="s">
        <v>49</v>
      </c>
      <c r="J41" s="117"/>
      <c r="K41" s="117"/>
    </row>
    <row r="42" spans="1:13" ht="41.25" customHeight="1">
      <c r="B42" s="117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1:13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1:13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1:13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1:13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1:13" ht="15.75">
      <c r="B47" s="117" t="s">
        <v>53</v>
      </c>
      <c r="C47" s="117"/>
      <c r="D47" s="117"/>
      <c r="E47" s="117"/>
      <c r="F47" s="117"/>
      <c r="G47" s="117"/>
      <c r="H47" s="117"/>
      <c r="I47" s="117"/>
      <c r="J47" s="117"/>
      <c r="K47" s="117"/>
    </row>
    <row r="48" spans="1:13" ht="15.75">
      <c r="A48" s="4"/>
    </row>
    <row r="49" spans="1:13" ht="15.75">
      <c r="A49" s="4"/>
    </row>
    <row r="50" spans="1:13" ht="15.75">
      <c r="A50" s="3" t="s">
        <v>16</v>
      </c>
      <c r="B50" s="116" t="s">
        <v>55</v>
      </c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</row>
    <row r="51" spans="1:13" ht="15.75">
      <c r="A51" s="4"/>
    </row>
    <row r="52" spans="1:13" ht="15.75">
      <c r="A52" s="4"/>
    </row>
    <row r="53" spans="1:13" ht="31.5" customHeight="1">
      <c r="A53" s="117" t="s">
        <v>63</v>
      </c>
      <c r="B53" s="117" t="s">
        <v>56</v>
      </c>
      <c r="C53" s="117" t="s">
        <v>32</v>
      </c>
      <c r="D53" s="117" t="s">
        <v>33</v>
      </c>
      <c r="E53" s="117" t="s">
        <v>47</v>
      </c>
      <c r="F53" s="117"/>
      <c r="G53" s="117"/>
      <c r="H53" s="117" t="s">
        <v>57</v>
      </c>
      <c r="I53" s="117"/>
      <c r="J53" s="117"/>
      <c r="K53" s="117" t="s">
        <v>49</v>
      </c>
      <c r="L53" s="117"/>
      <c r="M53" s="117"/>
    </row>
    <row r="54" spans="1:13" ht="15.75" customHeight="1">
      <c r="A54" s="117"/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</row>
    <row r="55" spans="1:13" ht="31.5">
      <c r="A55" s="117"/>
      <c r="B55" s="117"/>
      <c r="C55" s="117"/>
      <c r="D55" s="117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117" t="s">
        <v>59</v>
      </c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117" t="s">
        <v>59</v>
      </c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117" t="s">
        <v>59</v>
      </c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117" t="s">
        <v>59</v>
      </c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</row>
    <row r="69" spans="1:13" ht="15.75">
      <c r="A69" s="117" t="s">
        <v>60</v>
      </c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</row>
    <row r="70" spans="1:13" ht="15.75">
      <c r="A70" s="4"/>
    </row>
    <row r="71" spans="1:13" ht="15.75">
      <c r="A71" s="4"/>
    </row>
    <row r="72" spans="1:13" ht="15.75">
      <c r="A72" s="116" t="s">
        <v>64</v>
      </c>
      <c r="B72" s="116"/>
      <c r="C72" s="116"/>
      <c r="D72" s="116"/>
      <c r="E72" s="116"/>
      <c r="F72" s="116"/>
      <c r="G72" s="116"/>
      <c r="H72" s="16"/>
      <c r="J72" s="182"/>
      <c r="K72" s="182"/>
      <c r="L72" s="182"/>
      <c r="M72" s="182"/>
    </row>
    <row r="73" spans="1:13" ht="15.75">
      <c r="A73" s="1"/>
      <c r="B73" s="3"/>
      <c r="C73" s="3"/>
      <c r="D73" s="1"/>
      <c r="H73" s="15" t="s">
        <v>38</v>
      </c>
      <c r="J73" s="123" t="s">
        <v>39</v>
      </c>
      <c r="K73" s="123"/>
      <c r="L73" s="123"/>
      <c r="M73" s="123"/>
    </row>
    <row r="74" spans="1:13" ht="15" customHeight="1">
      <c r="A74" s="2"/>
      <c r="D74" s="1"/>
    </row>
    <row r="75" spans="1:13" ht="15.75">
      <c r="A75" s="116" t="s">
        <v>65</v>
      </c>
      <c r="B75" s="116"/>
      <c r="C75" s="116"/>
      <c r="D75" s="116"/>
      <c r="E75" s="116"/>
      <c r="F75" s="116"/>
      <c r="G75" s="116"/>
      <c r="H75" s="16"/>
      <c r="J75" s="182"/>
      <c r="K75" s="182"/>
      <c r="L75" s="182"/>
      <c r="M75" s="182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123" t="s">
        <v>39</v>
      </c>
      <c r="K76" s="123"/>
      <c r="L76" s="123"/>
      <c r="M76" s="123"/>
    </row>
  </sheetData>
  <mergeCells count="52">
    <mergeCell ref="J75:M75"/>
    <mergeCell ref="J76:M76"/>
    <mergeCell ref="A75:G75"/>
    <mergeCell ref="E6:M6"/>
    <mergeCell ref="E7:M7"/>
    <mergeCell ref="E8:M8"/>
    <mergeCell ref="E9:M9"/>
    <mergeCell ref="E10:M10"/>
    <mergeCell ref="A34:K34"/>
    <mergeCell ref="A37:A38"/>
    <mergeCell ref="A69:M69"/>
    <mergeCell ref="D53:D55"/>
    <mergeCell ref="J73:M73"/>
    <mergeCell ref="A72:G72"/>
    <mergeCell ref="H53:J54"/>
    <mergeCell ref="K53:M54"/>
    <mergeCell ref="J72:M72"/>
    <mergeCell ref="A62:M62"/>
    <mergeCell ref="A65:M65"/>
    <mergeCell ref="A59:M59"/>
    <mergeCell ref="A68:M68"/>
    <mergeCell ref="C53:C55"/>
    <mergeCell ref="B53:B55"/>
    <mergeCell ref="A53:A55"/>
    <mergeCell ref="E53:G54"/>
    <mergeCell ref="B47:K47"/>
    <mergeCell ref="B50:M50"/>
    <mergeCell ref="A24:A25"/>
    <mergeCell ref="C27:E27"/>
    <mergeCell ref="F27:H27"/>
    <mergeCell ref="I27:K27"/>
    <mergeCell ref="B24:M24"/>
    <mergeCell ref="A27:A28"/>
    <mergeCell ref="B27:B28"/>
    <mergeCell ref="B41:B42"/>
    <mergeCell ref="C41:E41"/>
    <mergeCell ref="F41:H41"/>
    <mergeCell ref="I41:K41"/>
    <mergeCell ref="B37:M37"/>
    <mergeCell ref="H16:J16"/>
    <mergeCell ref="B11:D11"/>
    <mergeCell ref="K1:M2"/>
    <mergeCell ref="A5:A6"/>
    <mergeCell ref="A7:A8"/>
    <mergeCell ref="A9:A10"/>
    <mergeCell ref="A11:A12"/>
    <mergeCell ref="A4:M4"/>
    <mergeCell ref="E5:M5"/>
    <mergeCell ref="B12:D12"/>
    <mergeCell ref="A3:M3"/>
    <mergeCell ref="B16:D16"/>
    <mergeCell ref="E16:G16"/>
  </mergeCells>
  <pageMargins left="0.19" right="0.18" top="0.53" bottom="0.31" header="0.3" footer="0.3"/>
  <pageSetup paperSize="9" scale="82" orientation="landscape" horizontalDpi="0" verticalDpi="0" r:id="rId1"/>
  <rowBreaks count="1" manualBreakCount="1">
    <brk id="37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75"/>
  <sheetViews>
    <sheetView topLeftCell="A22" zoomScaleNormal="100" workbookViewId="0">
      <selection activeCell="S13" sqref="S13"/>
    </sheetView>
  </sheetViews>
  <sheetFormatPr defaultColWidth="9.125" defaultRowHeight="15.75"/>
  <cols>
    <col min="1" max="1" width="4.375" style="26" customWidth="1"/>
    <col min="2" max="2" width="12.25" style="26" customWidth="1"/>
    <col min="3" max="3" width="11.375" style="26" customWidth="1"/>
    <col min="4" max="4" width="9.125" style="26"/>
    <col min="5" max="13" width="13" style="26" customWidth="1"/>
    <col min="14" max="16384" width="9.125" style="26"/>
  </cols>
  <sheetData>
    <row r="1" spans="1:13" ht="15.75" customHeight="1">
      <c r="J1" s="118" t="s">
        <v>97</v>
      </c>
      <c r="K1" s="118"/>
      <c r="L1" s="118"/>
      <c r="M1" s="118"/>
    </row>
    <row r="2" spans="1:13">
      <c r="J2" s="118"/>
      <c r="K2" s="118"/>
      <c r="L2" s="118"/>
      <c r="M2" s="118"/>
    </row>
    <row r="3" spans="1:13">
      <c r="J3" s="118"/>
      <c r="K3" s="118"/>
      <c r="L3" s="118"/>
      <c r="M3" s="118"/>
    </row>
    <row r="4" spans="1:13">
      <c r="J4" s="118"/>
      <c r="K4" s="118"/>
      <c r="L4" s="118"/>
      <c r="M4" s="118"/>
    </row>
    <row r="5" spans="1:13">
      <c r="A5" s="124" t="s">
        <v>44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</row>
    <row r="6" spans="1:13">
      <c r="A6" s="124" t="s">
        <v>79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</row>
    <row r="7" spans="1:13">
      <c r="A7" s="120" t="s">
        <v>6</v>
      </c>
      <c r="B7" s="20"/>
      <c r="C7" s="17"/>
      <c r="E7" s="185"/>
      <c r="F7" s="185"/>
      <c r="G7" s="185"/>
      <c r="H7" s="185"/>
      <c r="I7" s="185"/>
      <c r="J7" s="185"/>
      <c r="K7" s="185"/>
      <c r="L7" s="185"/>
      <c r="M7" s="185"/>
    </row>
    <row r="8" spans="1:13" ht="15" customHeight="1">
      <c r="A8" s="120"/>
      <c r="B8" s="31" t="s">
        <v>66</v>
      </c>
      <c r="C8" s="33"/>
      <c r="D8" s="34"/>
      <c r="E8" s="125" t="s">
        <v>42</v>
      </c>
      <c r="F8" s="125"/>
      <c r="G8" s="125"/>
      <c r="H8" s="125"/>
      <c r="I8" s="125"/>
      <c r="J8" s="125"/>
      <c r="K8" s="125"/>
      <c r="L8" s="125"/>
      <c r="M8" s="125"/>
    </row>
    <row r="9" spans="1:13">
      <c r="A9" s="120" t="s">
        <v>8</v>
      </c>
      <c r="B9" s="20"/>
      <c r="C9" s="17"/>
      <c r="E9" s="185"/>
      <c r="F9" s="185"/>
      <c r="G9" s="185"/>
      <c r="H9" s="185"/>
      <c r="I9" s="185"/>
      <c r="J9" s="185"/>
      <c r="K9" s="185"/>
      <c r="L9" s="185"/>
      <c r="M9" s="185"/>
    </row>
    <row r="10" spans="1:13" ht="15" customHeight="1">
      <c r="A10" s="120"/>
      <c r="B10" s="31" t="s">
        <v>66</v>
      </c>
      <c r="C10" s="33"/>
      <c r="D10" s="34"/>
      <c r="E10" s="183" t="s">
        <v>41</v>
      </c>
      <c r="F10" s="183"/>
      <c r="G10" s="183"/>
      <c r="H10" s="183"/>
      <c r="I10" s="183"/>
      <c r="J10" s="183"/>
      <c r="K10" s="183"/>
      <c r="L10" s="183"/>
      <c r="M10" s="183"/>
    </row>
    <row r="11" spans="1:13">
      <c r="A11" s="120" t="s">
        <v>9</v>
      </c>
      <c r="B11" s="20"/>
      <c r="C11" s="20"/>
      <c r="E11" s="185"/>
      <c r="F11" s="185"/>
      <c r="G11" s="185"/>
      <c r="H11" s="185"/>
      <c r="I11" s="185"/>
      <c r="J11" s="185"/>
      <c r="K11" s="185"/>
      <c r="L11" s="185"/>
      <c r="M11" s="185"/>
    </row>
    <row r="12" spans="1:13" ht="15" customHeight="1">
      <c r="A12" s="120"/>
      <c r="B12" s="31" t="s">
        <v>66</v>
      </c>
      <c r="C12" s="9" t="s">
        <v>10</v>
      </c>
      <c r="D12" s="34"/>
      <c r="E12" s="125" t="s">
        <v>43</v>
      </c>
      <c r="F12" s="125"/>
      <c r="G12" s="125"/>
      <c r="H12" s="125"/>
      <c r="I12" s="125"/>
      <c r="J12" s="125"/>
      <c r="K12" s="125"/>
      <c r="L12" s="125"/>
      <c r="M12" s="125"/>
    </row>
    <row r="13" spans="1:13" ht="19.5" customHeight="1">
      <c r="A13" s="178" t="s">
        <v>80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</row>
    <row r="14" spans="1:13">
      <c r="A14" s="4"/>
    </row>
    <row r="15" spans="1:13" ht="31.5">
      <c r="A15" s="19" t="s">
        <v>62</v>
      </c>
      <c r="B15" s="117" t="s">
        <v>68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</row>
    <row r="16" spans="1:13">
      <c r="A16" s="19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</row>
    <row r="17" spans="1:26">
      <c r="A17" s="19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</row>
    <row r="18" spans="1:26">
      <c r="A18" s="4"/>
    </row>
    <row r="19" spans="1:26">
      <c r="A19" s="27" t="s">
        <v>81</v>
      </c>
    </row>
    <row r="20" spans="1:26">
      <c r="A20" s="17"/>
    </row>
    <row r="21" spans="1:26">
      <c r="A21" s="27" t="s">
        <v>82</v>
      </c>
    </row>
    <row r="22" spans="1:26">
      <c r="A22" s="4"/>
    </row>
    <row r="23" spans="1:26" ht="32.25" customHeight="1">
      <c r="A23" s="19" t="s">
        <v>62</v>
      </c>
      <c r="B23" s="117" t="s">
        <v>18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</row>
    <row r="24" spans="1:26">
      <c r="A24" s="19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</row>
    <row r="25" spans="1:26">
      <c r="A25" s="19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</row>
    <row r="26" spans="1:26">
      <c r="A26" s="4"/>
    </row>
    <row r="27" spans="1:26">
      <c r="A27" s="27" t="s">
        <v>83</v>
      </c>
    </row>
    <row r="28" spans="1:26" ht="15.75" customHeight="1">
      <c r="B28" s="32"/>
      <c r="L28" s="32" t="s">
        <v>71</v>
      </c>
    </row>
    <row r="29" spans="1:26">
      <c r="A29" s="4"/>
    </row>
    <row r="30" spans="1:26" ht="30" customHeight="1">
      <c r="A30" s="117" t="s">
        <v>62</v>
      </c>
      <c r="B30" s="117" t="s">
        <v>84</v>
      </c>
      <c r="C30" s="117"/>
      <c r="D30" s="117"/>
      <c r="E30" s="117" t="s">
        <v>47</v>
      </c>
      <c r="F30" s="117"/>
      <c r="G30" s="117"/>
      <c r="H30" s="117" t="s">
        <v>85</v>
      </c>
      <c r="I30" s="117"/>
      <c r="J30" s="117"/>
      <c r="K30" s="117" t="s">
        <v>49</v>
      </c>
      <c r="L30" s="117"/>
      <c r="M30" s="117"/>
      <c r="R30" s="184"/>
      <c r="S30" s="184"/>
      <c r="T30" s="184"/>
      <c r="U30" s="184"/>
      <c r="V30" s="184"/>
      <c r="W30" s="184"/>
      <c r="X30" s="184"/>
      <c r="Y30" s="184"/>
      <c r="Z30" s="184"/>
    </row>
    <row r="31" spans="1:26" ht="33" customHeight="1">
      <c r="A31" s="117"/>
      <c r="B31" s="117"/>
      <c r="C31" s="117"/>
      <c r="D31" s="117"/>
      <c r="E31" s="19" t="s">
        <v>50</v>
      </c>
      <c r="F31" s="19" t="s">
        <v>51</v>
      </c>
      <c r="G31" s="19" t="s">
        <v>52</v>
      </c>
      <c r="H31" s="19" t="s">
        <v>50</v>
      </c>
      <c r="I31" s="19" t="s">
        <v>51</v>
      </c>
      <c r="J31" s="19" t="s">
        <v>52</v>
      </c>
      <c r="K31" s="19" t="s">
        <v>50</v>
      </c>
      <c r="L31" s="19" t="s">
        <v>51</v>
      </c>
      <c r="M31" s="19" t="s">
        <v>52</v>
      </c>
      <c r="R31" s="28"/>
      <c r="S31" s="28"/>
      <c r="T31" s="28"/>
      <c r="U31" s="28"/>
      <c r="V31" s="28"/>
      <c r="W31" s="28"/>
      <c r="X31" s="28"/>
      <c r="Y31" s="28"/>
      <c r="Z31" s="28"/>
    </row>
    <row r="32" spans="1:26">
      <c r="A32" s="19">
        <v>1</v>
      </c>
      <c r="B32" s="117">
        <v>2</v>
      </c>
      <c r="C32" s="117"/>
      <c r="D32" s="117"/>
      <c r="E32" s="19">
        <v>3</v>
      </c>
      <c r="F32" s="19">
        <v>4</v>
      </c>
      <c r="G32" s="19">
        <v>5</v>
      </c>
      <c r="H32" s="19">
        <v>6</v>
      </c>
      <c r="I32" s="19">
        <v>7</v>
      </c>
      <c r="J32" s="19">
        <v>8</v>
      </c>
      <c r="K32" s="19">
        <v>9</v>
      </c>
      <c r="L32" s="19">
        <v>10</v>
      </c>
      <c r="M32" s="19">
        <v>11</v>
      </c>
      <c r="R32" s="28"/>
      <c r="S32" s="28"/>
      <c r="T32" s="28"/>
      <c r="U32" s="28"/>
      <c r="V32" s="28"/>
      <c r="W32" s="28"/>
      <c r="X32" s="28"/>
      <c r="Y32" s="28"/>
      <c r="Z32" s="28"/>
    </row>
    <row r="33" spans="1:26">
      <c r="A33" s="19"/>
      <c r="B33" s="117" t="s">
        <v>25</v>
      </c>
      <c r="C33" s="117"/>
      <c r="D33" s="117"/>
      <c r="E33" s="19"/>
      <c r="F33" s="19"/>
      <c r="G33" s="19"/>
      <c r="H33" s="19"/>
      <c r="I33" s="19"/>
      <c r="J33" s="19"/>
      <c r="K33" s="19"/>
      <c r="L33" s="19"/>
      <c r="M33" s="19"/>
      <c r="R33" s="28"/>
      <c r="S33" s="28"/>
      <c r="T33" s="28"/>
      <c r="U33" s="28"/>
      <c r="V33" s="28"/>
      <c r="W33" s="28"/>
      <c r="X33" s="28"/>
      <c r="Y33" s="28"/>
      <c r="Z33" s="28"/>
    </row>
    <row r="34" spans="1:26">
      <c r="A34" s="19"/>
      <c r="B34" s="117"/>
      <c r="C34" s="117"/>
      <c r="D34" s="117"/>
      <c r="E34" s="19"/>
      <c r="F34" s="19"/>
      <c r="G34" s="19"/>
      <c r="H34" s="19"/>
      <c r="I34" s="19"/>
      <c r="J34" s="19"/>
      <c r="K34" s="19"/>
      <c r="L34" s="19"/>
      <c r="M34" s="19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32.25" customHeight="1">
      <c r="A35" s="187" t="s">
        <v>86</v>
      </c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</row>
    <row r="36" spans="1:26">
      <c r="A36" s="4"/>
    </row>
    <row r="37" spans="1:26" ht="33" customHeight="1">
      <c r="A37" s="116" t="s">
        <v>87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</row>
    <row r="38" spans="1:26">
      <c r="K38" s="17" t="s">
        <v>71</v>
      </c>
    </row>
    <row r="39" spans="1:26">
      <c r="A39" s="4"/>
    </row>
    <row r="40" spans="1:26" ht="31.5" customHeight="1">
      <c r="A40" s="117" t="s">
        <v>17</v>
      </c>
      <c r="B40" s="117" t="s">
        <v>88</v>
      </c>
      <c r="C40" s="117"/>
      <c r="D40" s="117"/>
      <c r="E40" s="117" t="s">
        <v>47</v>
      </c>
      <c r="F40" s="117"/>
      <c r="G40" s="117"/>
      <c r="H40" s="117" t="s">
        <v>85</v>
      </c>
      <c r="I40" s="117"/>
      <c r="J40" s="117"/>
      <c r="K40" s="117" t="s">
        <v>49</v>
      </c>
      <c r="L40" s="117"/>
      <c r="M40" s="117"/>
    </row>
    <row r="41" spans="1:26" ht="33.75" customHeight="1">
      <c r="A41" s="117"/>
      <c r="B41" s="117"/>
      <c r="C41" s="117"/>
      <c r="D41" s="117"/>
      <c r="E41" s="19" t="s">
        <v>50</v>
      </c>
      <c r="F41" s="19" t="s">
        <v>51</v>
      </c>
      <c r="G41" s="19" t="s">
        <v>52</v>
      </c>
      <c r="H41" s="19" t="s">
        <v>50</v>
      </c>
      <c r="I41" s="19" t="s">
        <v>51</v>
      </c>
      <c r="J41" s="19" t="s">
        <v>52</v>
      </c>
      <c r="K41" s="19" t="s">
        <v>50</v>
      </c>
      <c r="L41" s="19" t="s">
        <v>51</v>
      </c>
      <c r="M41" s="19" t="s">
        <v>52</v>
      </c>
    </row>
    <row r="42" spans="1:26">
      <c r="A42" s="19">
        <v>1</v>
      </c>
      <c r="B42" s="117">
        <v>2</v>
      </c>
      <c r="C42" s="117"/>
      <c r="D42" s="117"/>
      <c r="E42" s="19">
        <v>3</v>
      </c>
      <c r="F42" s="19">
        <v>4</v>
      </c>
      <c r="G42" s="19">
        <v>5</v>
      </c>
      <c r="H42" s="19">
        <v>6</v>
      </c>
      <c r="I42" s="19">
        <v>7</v>
      </c>
      <c r="J42" s="19">
        <v>8</v>
      </c>
      <c r="K42" s="19">
        <v>9</v>
      </c>
      <c r="L42" s="19">
        <v>10</v>
      </c>
      <c r="M42" s="19">
        <v>11</v>
      </c>
    </row>
    <row r="43" spans="1:26">
      <c r="A43" s="19"/>
      <c r="B43" s="117"/>
      <c r="C43" s="117"/>
      <c r="D43" s="117"/>
      <c r="E43" s="19"/>
      <c r="F43" s="19"/>
      <c r="G43" s="19"/>
      <c r="H43" s="19"/>
      <c r="I43" s="19"/>
      <c r="J43" s="19"/>
      <c r="K43" s="19"/>
      <c r="L43" s="19"/>
      <c r="M43" s="19"/>
    </row>
    <row r="44" spans="1:26">
      <c r="A44" s="4"/>
    </row>
    <row r="45" spans="1:26">
      <c r="A45" s="27" t="s">
        <v>89</v>
      </c>
    </row>
    <row r="46" spans="1:26">
      <c r="A46" s="4"/>
    </row>
    <row r="47" spans="1:26" ht="53.25" customHeight="1">
      <c r="A47" s="117" t="s">
        <v>17</v>
      </c>
      <c r="B47" s="117" t="s">
        <v>56</v>
      </c>
      <c r="C47" s="117" t="s">
        <v>32</v>
      </c>
      <c r="D47" s="117" t="s">
        <v>33</v>
      </c>
      <c r="E47" s="117" t="s">
        <v>47</v>
      </c>
      <c r="F47" s="117"/>
      <c r="G47" s="117"/>
      <c r="H47" s="117" t="s">
        <v>90</v>
      </c>
      <c r="I47" s="117"/>
      <c r="J47" s="117"/>
      <c r="K47" s="117" t="s">
        <v>49</v>
      </c>
      <c r="L47" s="117"/>
      <c r="M47" s="117"/>
    </row>
    <row r="48" spans="1:26" ht="30.75" customHeight="1">
      <c r="A48" s="117"/>
      <c r="B48" s="117"/>
      <c r="C48" s="117"/>
      <c r="D48" s="117"/>
      <c r="E48" s="19" t="s">
        <v>50</v>
      </c>
      <c r="F48" s="19" t="s">
        <v>51</v>
      </c>
      <c r="G48" s="19" t="s">
        <v>52</v>
      </c>
      <c r="H48" s="19" t="s">
        <v>50</v>
      </c>
      <c r="I48" s="19" t="s">
        <v>51</v>
      </c>
      <c r="J48" s="19" t="s">
        <v>52</v>
      </c>
      <c r="K48" s="19" t="s">
        <v>50</v>
      </c>
      <c r="L48" s="19" t="s">
        <v>51</v>
      </c>
      <c r="M48" s="19" t="s">
        <v>52</v>
      </c>
    </row>
    <row r="49" spans="1:13">
      <c r="A49" s="19">
        <v>1</v>
      </c>
      <c r="B49" s="19">
        <v>2</v>
      </c>
      <c r="C49" s="19">
        <v>3</v>
      </c>
      <c r="D49" s="19">
        <v>4</v>
      </c>
      <c r="E49" s="19">
        <v>5</v>
      </c>
      <c r="F49" s="19">
        <v>6</v>
      </c>
      <c r="G49" s="19">
        <v>7</v>
      </c>
      <c r="H49" s="19">
        <v>8</v>
      </c>
      <c r="I49" s="19">
        <v>9</v>
      </c>
      <c r="J49" s="19">
        <v>10</v>
      </c>
      <c r="K49" s="19">
        <v>11</v>
      </c>
      <c r="L49" s="19">
        <v>12</v>
      </c>
      <c r="M49" s="19">
        <v>13</v>
      </c>
    </row>
    <row r="50" spans="1:13">
      <c r="A50" s="19">
        <v>1</v>
      </c>
      <c r="B50" s="19" t="s">
        <v>34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>
      <c r="A53" s="117" t="s">
        <v>91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</row>
    <row r="54" spans="1:13">
      <c r="A54" s="19">
        <v>2</v>
      </c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>
      <c r="A57" s="117" t="s">
        <v>91</v>
      </c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</row>
    <row r="58" spans="1:13">
      <c r="A58" s="19">
        <v>3</v>
      </c>
      <c r="B58" s="19" t="s">
        <v>36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>
      <c r="A61" s="117" t="s">
        <v>91</v>
      </c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</row>
    <row r="62" spans="1:13">
      <c r="A62" s="19">
        <v>4</v>
      </c>
      <c r="B62" s="19" t="s">
        <v>37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>
      <c r="A65" s="117" t="s">
        <v>91</v>
      </c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</row>
    <row r="66" spans="1:13">
      <c r="A66" s="117" t="s">
        <v>60</v>
      </c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</row>
    <row r="67" spans="1:13">
      <c r="A67" s="4"/>
    </row>
    <row r="68" spans="1:13" ht="19.5" customHeight="1">
      <c r="A68" s="27" t="s">
        <v>92</v>
      </c>
      <c r="B68" s="27"/>
      <c r="C68" s="27"/>
      <c r="D68" s="27"/>
    </row>
    <row r="69" spans="1:13" ht="6.75" customHeight="1">
      <c r="A69" s="178" t="s">
        <v>93</v>
      </c>
      <c r="B69" s="178"/>
      <c r="C69" s="178"/>
      <c r="D69" s="178"/>
    </row>
    <row r="70" spans="1:13" ht="19.5" customHeight="1">
      <c r="A70" s="29" t="s">
        <v>94</v>
      </c>
      <c r="B70" s="29"/>
      <c r="C70" s="29"/>
      <c r="D70" s="29"/>
    </row>
    <row r="71" spans="1:13">
      <c r="A71" s="128" t="s">
        <v>96</v>
      </c>
      <c r="B71" s="128"/>
      <c r="C71" s="128"/>
      <c r="D71" s="128"/>
      <c r="E71" s="128"/>
    </row>
    <row r="72" spans="1:13">
      <c r="A72" s="128"/>
      <c r="B72" s="128"/>
      <c r="C72" s="128"/>
      <c r="D72" s="128"/>
      <c r="E72" s="128"/>
      <c r="G72" s="186"/>
      <c r="H72" s="186"/>
      <c r="J72" s="186"/>
      <c r="K72" s="186"/>
      <c r="L72" s="186"/>
      <c r="M72" s="186"/>
    </row>
    <row r="73" spans="1:13" ht="15.75" customHeight="1">
      <c r="A73" s="30"/>
      <c r="B73" s="30"/>
      <c r="C73" s="30"/>
      <c r="D73" s="30"/>
      <c r="E73" s="30"/>
      <c r="G73" s="189" t="s">
        <v>38</v>
      </c>
      <c r="H73" s="189"/>
      <c r="J73" s="183" t="s">
        <v>78</v>
      </c>
      <c r="K73" s="183"/>
      <c r="L73" s="183"/>
      <c r="M73" s="183"/>
    </row>
    <row r="74" spans="1:13" ht="43.5" customHeight="1">
      <c r="A74" s="128" t="s">
        <v>95</v>
      </c>
      <c r="B74" s="128"/>
      <c r="C74" s="128"/>
      <c r="D74" s="128"/>
      <c r="E74" s="128"/>
      <c r="G74" s="186"/>
      <c r="H74" s="186"/>
      <c r="J74" s="186"/>
      <c r="K74" s="186"/>
      <c r="L74" s="186"/>
      <c r="M74" s="186"/>
    </row>
    <row r="75" spans="1:13" ht="15.75" customHeight="1">
      <c r="A75" s="128"/>
      <c r="B75" s="128"/>
      <c r="C75" s="128"/>
      <c r="D75" s="128"/>
      <c r="E75" s="128"/>
      <c r="G75" s="189" t="s">
        <v>38</v>
      </c>
      <c r="H75" s="189"/>
      <c r="J75" s="183" t="s">
        <v>78</v>
      </c>
      <c r="K75" s="183"/>
      <c r="L75" s="183"/>
      <c r="M75" s="183"/>
    </row>
  </sheetData>
  <mergeCells count="62">
    <mergeCell ref="B42:D42"/>
    <mergeCell ref="B43:D43"/>
    <mergeCell ref="A71:E72"/>
    <mergeCell ref="A74:E75"/>
    <mergeCell ref="G72:H72"/>
    <mergeCell ref="G75:H75"/>
    <mergeCell ref="A66:M66"/>
    <mergeCell ref="A47:A48"/>
    <mergeCell ref="B47:B48"/>
    <mergeCell ref="C47:C48"/>
    <mergeCell ref="D47:D48"/>
    <mergeCell ref="K47:M47"/>
    <mergeCell ref="A53:M53"/>
    <mergeCell ref="A57:M57"/>
    <mergeCell ref="A61:M61"/>
    <mergeCell ref="A65:M65"/>
    <mergeCell ref="J73:M73"/>
    <mergeCell ref="J72:M72"/>
    <mergeCell ref="J74:M74"/>
    <mergeCell ref="J75:M75"/>
    <mergeCell ref="B32:D32"/>
    <mergeCell ref="B33:D33"/>
    <mergeCell ref="B34:D34"/>
    <mergeCell ref="A35:M35"/>
    <mergeCell ref="A37:M37"/>
    <mergeCell ref="G74:H74"/>
    <mergeCell ref="A69:D69"/>
    <mergeCell ref="E47:G47"/>
    <mergeCell ref="H47:J47"/>
    <mergeCell ref="G73:H73"/>
    <mergeCell ref="B40:D41"/>
    <mergeCell ref="K40:M40"/>
    <mergeCell ref="A40:A41"/>
    <mergeCell ref="E40:G40"/>
    <mergeCell ref="H40:J40"/>
    <mergeCell ref="A30:A31"/>
    <mergeCell ref="E30:G30"/>
    <mergeCell ref="H30:J30"/>
    <mergeCell ref="K30:M30"/>
    <mergeCell ref="B30:D31"/>
    <mergeCell ref="A9:A10"/>
    <mergeCell ref="A13:M13"/>
    <mergeCell ref="B23:M23"/>
    <mergeCell ref="B24:M24"/>
    <mergeCell ref="B25:M25"/>
    <mergeCell ref="B17:M17"/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  <mergeCell ref="A6:M6"/>
    <mergeCell ref="E7:M7"/>
    <mergeCell ref="E8:M8"/>
    <mergeCell ref="E9:M9"/>
    <mergeCell ref="E10:M10"/>
    <mergeCell ref="A7:A8"/>
  </mergeCells>
  <pageMargins left="0.16" right="0.16" top="0.35" bottom="0.3" header="0.31496062992125984" footer="0.31496062992125984"/>
  <pageSetup paperSize="9" scale="9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3"/>
  <sheetViews>
    <sheetView topLeftCell="A16" workbookViewId="0">
      <selection activeCell="L27" sqref="H16:L27"/>
    </sheetView>
  </sheetViews>
  <sheetFormatPr defaultRowHeight="15"/>
  <cols>
    <col min="2" max="2" width="26.875" customWidth="1"/>
    <col min="4" max="4" width="0" hidden="1" customWidth="1"/>
    <col min="6" max="6" width="10.125" hidden="1" customWidth="1"/>
    <col min="7" max="7" width="0" hidden="1" customWidth="1"/>
    <col min="8" max="8" width="9.375" bestFit="1" customWidth="1"/>
    <col min="9" max="9" width="20.125" customWidth="1"/>
    <col min="11" max="11" width="13.25" hidden="1" customWidth="1"/>
    <col min="13" max="13" width="11.5" hidden="1" customWidth="1"/>
    <col min="14" max="14" width="0" hidden="1" customWidth="1"/>
    <col min="17" max="17" width="12.375" customWidth="1"/>
  </cols>
  <sheetData>
    <row r="1" spans="1:14" ht="15.75">
      <c r="A1" s="109"/>
      <c r="B1" s="153" t="s">
        <v>130</v>
      </c>
      <c r="C1" s="153"/>
      <c r="D1" s="153"/>
      <c r="E1" s="153"/>
      <c r="F1" s="145"/>
      <c r="H1" s="109"/>
      <c r="I1" s="153" t="s">
        <v>130</v>
      </c>
      <c r="J1" s="153"/>
      <c r="K1" s="153"/>
      <c r="L1" s="153"/>
      <c r="M1" s="145"/>
    </row>
    <row r="2" spans="1:14" ht="54" customHeight="1">
      <c r="A2" s="36">
        <v>1</v>
      </c>
      <c r="B2" s="154" t="s">
        <v>136</v>
      </c>
      <c r="C2" s="145"/>
      <c r="D2" s="71">
        <v>200000</v>
      </c>
      <c r="E2" s="109"/>
      <c r="F2" s="72">
        <f>D2+E2</f>
        <v>200000</v>
      </c>
      <c r="H2" s="36">
        <v>1</v>
      </c>
      <c r="I2" s="154" t="s">
        <v>171</v>
      </c>
      <c r="J2" s="145"/>
      <c r="K2" s="71">
        <v>363000</v>
      </c>
      <c r="L2" s="109"/>
      <c r="M2" s="72">
        <f>K2+L2</f>
        <v>363000</v>
      </c>
    </row>
    <row r="6" spans="1:14" ht="15.75" customHeight="1">
      <c r="A6" s="159" t="s">
        <v>29</v>
      </c>
      <c r="B6" s="49" t="s">
        <v>27</v>
      </c>
      <c r="C6" s="49"/>
      <c r="D6" s="49"/>
      <c r="E6" s="49"/>
      <c r="F6" s="49"/>
      <c r="G6" s="49"/>
      <c r="H6" s="159" t="s">
        <v>29</v>
      </c>
      <c r="I6" s="136" t="s">
        <v>27</v>
      </c>
      <c r="J6" s="136"/>
      <c r="K6" s="136"/>
      <c r="L6" s="136"/>
      <c r="M6" s="136"/>
      <c r="N6" s="136"/>
    </row>
    <row r="7" spans="1:14">
      <c r="A7" s="159"/>
      <c r="B7" s="50"/>
      <c r="C7" s="50"/>
      <c r="D7" s="50"/>
      <c r="E7" s="50"/>
      <c r="F7" s="50"/>
      <c r="G7" s="50"/>
      <c r="H7" s="159"/>
      <c r="I7" s="50"/>
      <c r="J7" s="50"/>
      <c r="K7" s="50"/>
      <c r="L7" s="50"/>
      <c r="M7" s="50"/>
      <c r="N7" s="50"/>
    </row>
    <row r="8" spans="1:14" ht="15.75">
      <c r="A8" s="65"/>
      <c r="B8" s="50"/>
      <c r="C8" s="50"/>
      <c r="D8" s="50"/>
      <c r="E8" s="50"/>
      <c r="F8" s="74" t="s">
        <v>21</v>
      </c>
      <c r="G8" s="50"/>
      <c r="H8" s="65"/>
      <c r="I8" s="50"/>
      <c r="J8" s="50"/>
      <c r="K8" s="50"/>
      <c r="L8" s="50"/>
      <c r="M8" s="74" t="s">
        <v>21</v>
      </c>
      <c r="N8" s="50"/>
    </row>
    <row r="9" spans="1:14" ht="31.5">
      <c r="A9" s="109" t="s">
        <v>17</v>
      </c>
      <c r="B9" s="144" t="s">
        <v>28</v>
      </c>
      <c r="C9" s="145"/>
      <c r="D9" s="109" t="s">
        <v>23</v>
      </c>
      <c r="E9" s="109" t="s">
        <v>24</v>
      </c>
      <c r="F9" s="109" t="s">
        <v>25</v>
      </c>
      <c r="G9" s="50"/>
      <c r="H9" s="109" t="s">
        <v>17</v>
      </c>
      <c r="I9" s="144" t="s">
        <v>28</v>
      </c>
      <c r="J9" s="145"/>
      <c r="K9" s="109" t="s">
        <v>23</v>
      </c>
      <c r="L9" s="109" t="s">
        <v>24</v>
      </c>
      <c r="M9" s="109" t="s">
        <v>25</v>
      </c>
      <c r="N9" s="50"/>
    </row>
    <row r="10" spans="1:14" ht="15.75">
      <c r="A10" s="109">
        <v>1</v>
      </c>
      <c r="B10" s="144">
        <v>2</v>
      </c>
      <c r="C10" s="145"/>
      <c r="D10" s="109">
        <v>3</v>
      </c>
      <c r="E10" s="109">
        <v>4</v>
      </c>
      <c r="F10" s="109">
        <v>5</v>
      </c>
      <c r="G10" s="50"/>
      <c r="H10" s="109">
        <v>1</v>
      </c>
      <c r="I10" s="144">
        <v>2</v>
      </c>
      <c r="J10" s="145"/>
      <c r="K10" s="109">
        <v>3</v>
      </c>
      <c r="L10" s="109">
        <v>4</v>
      </c>
      <c r="M10" s="109">
        <v>5</v>
      </c>
      <c r="N10" s="50"/>
    </row>
    <row r="11" spans="1:14" ht="81" customHeight="1">
      <c r="A11" s="109">
        <v>1</v>
      </c>
      <c r="B11" s="160" t="s">
        <v>151</v>
      </c>
      <c r="C11" s="161"/>
      <c r="D11" s="75">
        <v>200000</v>
      </c>
      <c r="E11" s="109"/>
      <c r="F11" s="75">
        <f>D11</f>
        <v>200000</v>
      </c>
      <c r="G11" s="50"/>
      <c r="H11" s="109">
        <v>1</v>
      </c>
      <c r="I11" s="160" t="s">
        <v>170</v>
      </c>
      <c r="J11" s="161"/>
      <c r="K11" s="75">
        <v>363000</v>
      </c>
      <c r="L11" s="109"/>
      <c r="M11" s="75">
        <f>K11</f>
        <v>363000</v>
      </c>
      <c r="N11" s="50"/>
    </row>
    <row r="14" spans="1:14" ht="47.25">
      <c r="A14" s="109" t="s">
        <v>17</v>
      </c>
      <c r="B14" s="109" t="s">
        <v>31</v>
      </c>
      <c r="C14" s="109" t="s">
        <v>32</v>
      </c>
      <c r="D14" s="109" t="s">
        <v>33</v>
      </c>
      <c r="E14" s="109" t="s">
        <v>23</v>
      </c>
      <c r="F14" s="109" t="s">
        <v>24</v>
      </c>
      <c r="G14" s="109" t="s">
        <v>25</v>
      </c>
      <c r="H14" s="109" t="s">
        <v>17</v>
      </c>
      <c r="I14" s="109" t="s">
        <v>31</v>
      </c>
      <c r="J14" s="109" t="s">
        <v>32</v>
      </c>
      <c r="K14" s="109" t="s">
        <v>33</v>
      </c>
      <c r="L14" s="109" t="s">
        <v>23</v>
      </c>
      <c r="M14" s="109" t="s">
        <v>24</v>
      </c>
      <c r="N14" s="109" t="s">
        <v>25</v>
      </c>
    </row>
    <row r="15" spans="1:14" ht="15.75">
      <c r="A15" s="109">
        <v>1</v>
      </c>
      <c r="B15" s="109">
        <v>2</v>
      </c>
      <c r="C15" s="109">
        <v>3</v>
      </c>
      <c r="D15" s="109">
        <v>4</v>
      </c>
      <c r="E15" s="109">
        <v>5</v>
      </c>
      <c r="F15" s="109">
        <v>6</v>
      </c>
      <c r="G15" s="109">
        <v>7</v>
      </c>
      <c r="H15" s="109">
        <v>1</v>
      </c>
      <c r="I15" s="109">
        <v>2</v>
      </c>
      <c r="J15" s="109">
        <v>3</v>
      </c>
      <c r="K15" s="109">
        <v>4</v>
      </c>
      <c r="L15" s="109">
        <v>5</v>
      </c>
      <c r="M15" s="109">
        <v>6</v>
      </c>
      <c r="N15" s="109">
        <v>7</v>
      </c>
    </row>
    <row r="16" spans="1:14" ht="56.25" customHeight="1">
      <c r="A16" s="109"/>
      <c r="B16" s="175" t="s">
        <v>130</v>
      </c>
      <c r="C16" s="176"/>
      <c r="D16" s="176"/>
      <c r="E16" s="177"/>
      <c r="F16" s="109"/>
      <c r="G16" s="109"/>
      <c r="H16" s="109"/>
      <c r="I16" s="175" t="s">
        <v>169</v>
      </c>
      <c r="J16" s="176"/>
      <c r="K16" s="176"/>
      <c r="L16" s="177"/>
      <c r="M16" s="109"/>
      <c r="N16" s="109"/>
    </row>
    <row r="17" spans="1:22" ht="48.75" customHeight="1">
      <c r="A17" s="109"/>
      <c r="B17" s="163" t="s">
        <v>122</v>
      </c>
      <c r="C17" s="164"/>
      <c r="D17" s="164"/>
      <c r="E17" s="165"/>
      <c r="F17" s="109"/>
      <c r="G17" s="109"/>
      <c r="H17" s="109"/>
      <c r="I17" s="163" t="s">
        <v>168</v>
      </c>
      <c r="J17" s="164"/>
      <c r="K17" s="164"/>
      <c r="L17" s="165"/>
      <c r="M17" s="109"/>
      <c r="N17" s="109"/>
    </row>
    <row r="18" spans="1:22" ht="15.75">
      <c r="A18" s="110">
        <v>1</v>
      </c>
      <c r="B18" s="80" t="s">
        <v>34</v>
      </c>
      <c r="C18" s="36" t="s">
        <v>110</v>
      </c>
      <c r="D18" s="36" t="s">
        <v>110</v>
      </c>
      <c r="E18" s="109"/>
      <c r="F18" s="109"/>
      <c r="G18" s="109"/>
      <c r="H18" s="110">
        <v>1</v>
      </c>
      <c r="I18" s="80" t="s">
        <v>34</v>
      </c>
      <c r="J18" s="36" t="s">
        <v>110</v>
      </c>
      <c r="K18" s="36" t="s">
        <v>110</v>
      </c>
      <c r="L18" s="109"/>
      <c r="M18" s="109"/>
      <c r="N18" s="109"/>
    </row>
    <row r="19" spans="1:22" ht="114" customHeight="1">
      <c r="A19" s="110"/>
      <c r="B19" s="42" t="s">
        <v>175</v>
      </c>
      <c r="C19" s="39" t="s">
        <v>123</v>
      </c>
      <c r="D19" s="35" t="s">
        <v>161</v>
      </c>
      <c r="E19" s="81">
        <v>200000</v>
      </c>
      <c r="F19" s="72"/>
      <c r="G19" s="75">
        <f>E19+F19</f>
        <v>200000</v>
      </c>
      <c r="H19" s="110"/>
      <c r="I19" s="42" t="s">
        <v>175</v>
      </c>
      <c r="J19" s="39" t="s">
        <v>123</v>
      </c>
      <c r="K19" s="35" t="s">
        <v>160</v>
      </c>
      <c r="L19" s="81">
        <v>363000</v>
      </c>
      <c r="M19" s="72"/>
      <c r="N19" s="75">
        <f>L19+M19</f>
        <v>363000</v>
      </c>
    </row>
    <row r="20" spans="1:22" ht="15.75">
      <c r="A20" s="110">
        <v>2</v>
      </c>
      <c r="B20" s="80" t="s">
        <v>35</v>
      </c>
      <c r="C20" s="36" t="s">
        <v>110</v>
      </c>
      <c r="D20" s="82" t="s">
        <v>110</v>
      </c>
      <c r="E20" s="71" t="s">
        <v>110</v>
      </c>
      <c r="F20" s="72"/>
      <c r="G20" s="72"/>
      <c r="H20" s="110">
        <v>2</v>
      </c>
      <c r="I20" s="80" t="s">
        <v>35</v>
      </c>
      <c r="J20" s="36" t="s">
        <v>110</v>
      </c>
      <c r="K20" s="82" t="s">
        <v>110</v>
      </c>
      <c r="L20" s="71" t="s">
        <v>110</v>
      </c>
      <c r="M20" s="72"/>
      <c r="N20" s="72"/>
    </row>
    <row r="21" spans="1:22" ht="57.75" customHeight="1">
      <c r="A21" s="110"/>
      <c r="B21" s="42" t="s">
        <v>138</v>
      </c>
      <c r="C21" s="83" t="s">
        <v>124</v>
      </c>
      <c r="D21" s="84" t="s">
        <v>136</v>
      </c>
      <c r="E21" s="71">
        <v>12000</v>
      </c>
      <c r="F21" s="72"/>
      <c r="G21" s="72">
        <f>E21</f>
        <v>12000</v>
      </c>
      <c r="H21" s="110"/>
      <c r="I21" s="42" t="s">
        <v>163</v>
      </c>
      <c r="J21" s="83" t="s">
        <v>124</v>
      </c>
      <c r="K21" s="84" t="s">
        <v>136</v>
      </c>
      <c r="L21" s="71">
        <f>15469+54330</f>
        <v>69799</v>
      </c>
      <c r="M21" s="72"/>
      <c r="N21" s="72">
        <f>L21</f>
        <v>69799</v>
      </c>
      <c r="O21">
        <f>E21*L19/E19</f>
        <v>21780</v>
      </c>
      <c r="P21">
        <f>L21*L24</f>
        <v>254068.36000000002</v>
      </c>
      <c r="R21">
        <v>54330</v>
      </c>
    </row>
    <row r="22" spans="1:22" ht="50.25" customHeight="1">
      <c r="A22" s="110"/>
      <c r="B22" s="42" t="s">
        <v>125</v>
      </c>
      <c r="C22" s="83" t="s">
        <v>124</v>
      </c>
      <c r="D22" s="84" t="s">
        <v>136</v>
      </c>
      <c r="E22" s="38">
        <v>5877</v>
      </c>
      <c r="F22" s="72"/>
      <c r="G22" s="72">
        <f t="shared" ref="G22:G27" si="0">E22+F22</f>
        <v>5877</v>
      </c>
      <c r="H22" s="110"/>
      <c r="I22" s="42" t="s">
        <v>125</v>
      </c>
      <c r="J22" s="83" t="s">
        <v>124</v>
      </c>
      <c r="K22" s="84" t="s">
        <v>136</v>
      </c>
      <c r="L22" s="38">
        <v>4445</v>
      </c>
      <c r="M22" s="72"/>
      <c r="N22" s="72">
        <f t="shared" ref="N22" si="1">L22+M22</f>
        <v>4445</v>
      </c>
      <c r="O22">
        <f>E22*L19/E19</f>
        <v>10666.754999999999</v>
      </c>
      <c r="P22">
        <f>L22*L25</f>
        <v>108946.95000000001</v>
      </c>
      <c r="Q22">
        <f>P22+P21</f>
        <v>363015.31000000006</v>
      </c>
    </row>
    <row r="23" spans="1:22" ht="15.75">
      <c r="A23" s="110">
        <v>3</v>
      </c>
      <c r="B23" s="80" t="s">
        <v>36</v>
      </c>
      <c r="C23" s="36"/>
      <c r="D23" s="36"/>
      <c r="E23" s="72"/>
      <c r="F23" s="72"/>
      <c r="G23" s="72"/>
      <c r="H23" s="110">
        <v>3</v>
      </c>
      <c r="I23" s="80" t="s">
        <v>36</v>
      </c>
      <c r="J23" s="36"/>
      <c r="K23" s="36"/>
      <c r="L23" s="72"/>
      <c r="M23" s="72"/>
      <c r="N23" s="72"/>
    </row>
    <row r="24" spans="1:22" ht="49.5" customHeight="1">
      <c r="A24" s="110"/>
      <c r="B24" s="37" t="s">
        <v>156</v>
      </c>
      <c r="C24" s="83" t="s">
        <v>117</v>
      </c>
      <c r="D24" s="83" t="s">
        <v>115</v>
      </c>
      <c r="E24" s="72">
        <v>9.61</v>
      </c>
      <c r="F24" s="72"/>
      <c r="G24" s="72">
        <f>E24</f>
        <v>9.61</v>
      </c>
      <c r="H24" s="110"/>
      <c r="I24" s="37" t="s">
        <v>162</v>
      </c>
      <c r="J24" s="83" t="s">
        <v>117</v>
      </c>
      <c r="K24" s="83" t="s">
        <v>115</v>
      </c>
      <c r="L24" s="72">
        <v>3.64</v>
      </c>
      <c r="M24" s="72"/>
      <c r="N24" s="72">
        <f>L24</f>
        <v>3.64</v>
      </c>
      <c r="Q24">
        <f>L21*L24</f>
        <v>254068.36000000002</v>
      </c>
      <c r="U24">
        <v>163000</v>
      </c>
    </row>
    <row r="25" spans="1:22" ht="54" customHeight="1">
      <c r="A25" s="110"/>
      <c r="B25" s="37" t="s">
        <v>157</v>
      </c>
      <c r="C25" s="83" t="s">
        <v>117</v>
      </c>
      <c r="D25" s="83" t="s">
        <v>115</v>
      </c>
      <c r="E25" s="38">
        <v>14.409999999999998</v>
      </c>
      <c r="F25" s="72"/>
      <c r="G25" s="72">
        <f>E25</f>
        <v>14.409999999999998</v>
      </c>
      <c r="H25" s="110"/>
      <c r="I25" s="37" t="s">
        <v>157</v>
      </c>
      <c r="J25" s="83" t="s">
        <v>117</v>
      </c>
      <c r="K25" s="83" t="s">
        <v>115</v>
      </c>
      <c r="L25" s="38">
        <v>24.51</v>
      </c>
      <c r="M25" s="72"/>
      <c r="N25" s="72">
        <f>L25</f>
        <v>24.51</v>
      </c>
      <c r="Q25">
        <f>L22*L25</f>
        <v>108946.95000000001</v>
      </c>
      <c r="S25">
        <f>Q25+Q24</f>
        <v>363015.31000000006</v>
      </c>
      <c r="U25">
        <v>54330</v>
      </c>
      <c r="V25" s="112">
        <f>L19-Q25</f>
        <v>254053.05</v>
      </c>
    </row>
    <row r="26" spans="1:22" ht="15.75">
      <c r="A26" s="110">
        <v>4</v>
      </c>
      <c r="B26" s="80" t="s">
        <v>37</v>
      </c>
      <c r="C26" s="36"/>
      <c r="D26" s="36"/>
      <c r="E26" s="71"/>
      <c r="F26" s="72"/>
      <c r="G26" s="72"/>
      <c r="H26" s="110">
        <v>4</v>
      </c>
      <c r="I26" s="80" t="s">
        <v>37</v>
      </c>
      <c r="J26" s="36"/>
      <c r="K26" s="36"/>
      <c r="L26" s="71"/>
      <c r="M26" s="72"/>
      <c r="N26" s="72"/>
      <c r="U26">
        <f>U24/U25</f>
        <v>3.0001840603718017</v>
      </c>
      <c r="V26">
        <f>V25/69799</f>
        <v>3.6397806558833219</v>
      </c>
    </row>
    <row r="27" spans="1:22" ht="50.25" customHeight="1">
      <c r="A27" s="110"/>
      <c r="B27" s="42" t="s">
        <v>126</v>
      </c>
      <c r="C27" s="83" t="s">
        <v>116</v>
      </c>
      <c r="D27" s="83" t="s">
        <v>115</v>
      </c>
      <c r="E27" s="85">
        <v>100</v>
      </c>
      <c r="F27" s="72"/>
      <c r="G27" s="86">
        <f t="shared" si="0"/>
        <v>100</v>
      </c>
      <c r="H27" s="110"/>
      <c r="I27" s="42" t="s">
        <v>126</v>
      </c>
      <c r="J27" s="83" t="s">
        <v>116</v>
      </c>
      <c r="K27" s="83" t="s">
        <v>115</v>
      </c>
      <c r="L27" s="85">
        <v>100</v>
      </c>
      <c r="M27" s="72"/>
      <c r="N27" s="86">
        <f t="shared" ref="N27" si="2">L27+M27</f>
        <v>100</v>
      </c>
      <c r="Q27">
        <v>792.61</v>
      </c>
      <c r="R27">
        <f>Q27*44.45</f>
        <v>35231.514500000005</v>
      </c>
      <c r="S27">
        <f>S29*R27/R29</f>
        <v>55418.835634751624</v>
      </c>
      <c r="T27">
        <f>S27/44.45</f>
        <v>1246.767955787438</v>
      </c>
    </row>
    <row r="28" spans="1:22">
      <c r="Q28">
        <v>155.94999999999999</v>
      </c>
      <c r="R28">
        <f>Q28*44.45</f>
        <v>6931.9775</v>
      </c>
      <c r="S28">
        <f>R28*S29/R29</f>
        <v>10903.934365248375</v>
      </c>
      <c r="T28">
        <f>S28/44.45</f>
        <v>245.30785973562146</v>
      </c>
    </row>
    <row r="29" spans="1:22">
      <c r="Q29">
        <f>SUM(Q27:Q28)</f>
        <v>948.56</v>
      </c>
      <c r="R29">
        <f>SUM(R27:R28)</f>
        <v>42163.492000000006</v>
      </c>
      <c r="S29">
        <v>66322.77</v>
      </c>
    </row>
    <row r="30" spans="1:22">
      <c r="S30">
        <f>SUM(S27:S28)</f>
        <v>66322.77</v>
      </c>
    </row>
    <row r="32" spans="1:22">
      <c r="S32" s="112">
        <f>G19-Q25</f>
        <v>91053.049999999988</v>
      </c>
    </row>
    <row r="33" spans="19:19">
      <c r="S33">
        <f>S32/15469</f>
        <v>5.8861626478763975</v>
      </c>
    </row>
  </sheetData>
  <mergeCells count="17">
    <mergeCell ref="B1:F1"/>
    <mergeCell ref="B2:C2"/>
    <mergeCell ref="I1:M1"/>
    <mergeCell ref="I2:J2"/>
    <mergeCell ref="A6:A7"/>
    <mergeCell ref="H6:H7"/>
    <mergeCell ref="I6:N6"/>
    <mergeCell ref="I9:J9"/>
    <mergeCell ref="I10:J10"/>
    <mergeCell ref="I11:J11"/>
    <mergeCell ref="B16:E16"/>
    <mergeCell ref="B17:E17"/>
    <mergeCell ref="I16:L16"/>
    <mergeCell ref="I17:L17"/>
    <mergeCell ref="B9:C9"/>
    <mergeCell ref="B10:C10"/>
    <mergeCell ref="B11:C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паспорт до 01.01.2020</vt:lpstr>
      <vt:lpstr>лютий</vt:lpstr>
      <vt:lpstr>звіт до 01.01.2020</vt:lpstr>
      <vt:lpstr>звіт з 01.01.2020</vt:lpstr>
      <vt:lpstr>Лист1</vt:lpstr>
      <vt:lpstr>'звіт з 01.01.2020'!Область_печати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Пользователь Windows</cp:lastModifiedBy>
  <cp:lastPrinted>2022-08-18T12:55:09Z</cp:lastPrinted>
  <dcterms:created xsi:type="dcterms:W3CDTF">2018-12-28T08:43:53Z</dcterms:created>
  <dcterms:modified xsi:type="dcterms:W3CDTF">2023-03-22T14:29:30Z</dcterms:modified>
</cp:coreProperties>
</file>