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24.02.2022 р" sheetId="8" r:id="rId1"/>
    <sheet name="звіт з 01.01.2020" sheetId="3" state="hidden" r:id="rId2"/>
  </sheets>
  <definedNames>
    <definedName name="_xlnm.Print_Area" localSheetId="1">'звіт з 01.01.2020'!$A$1:$M$75</definedName>
  </definedNames>
  <calcPr calcId="125725"/>
</workbook>
</file>

<file path=xl/calcChain.xml><?xml version="1.0" encoding="utf-8"?>
<calcChain xmlns="http://schemas.openxmlformats.org/spreadsheetml/2006/main">
  <c r="E128" i="8"/>
  <c r="G128" s="1"/>
  <c r="G126"/>
  <c r="G125"/>
  <c r="E125"/>
  <c r="G123"/>
  <c r="G122"/>
  <c r="G120"/>
  <c r="E120"/>
  <c r="G116"/>
  <c r="E114"/>
  <c r="G114" s="1"/>
  <c r="G112"/>
  <c r="G110"/>
  <c r="E110"/>
  <c r="G107"/>
  <c r="E105"/>
  <c r="G105" s="1"/>
  <c r="E104"/>
  <c r="G104" s="1"/>
  <c r="E103"/>
  <c r="G103" s="1"/>
  <c r="G101"/>
  <c r="G100"/>
  <c r="G99"/>
  <c r="G98"/>
  <c r="G96"/>
  <c r="G95"/>
  <c r="G94"/>
  <c r="G93"/>
  <c r="E92"/>
  <c r="G92" s="1"/>
  <c r="E91"/>
  <c r="G91" s="1"/>
  <c r="E90"/>
  <c r="G90" s="1"/>
  <c r="G87"/>
  <c r="G85"/>
  <c r="E85"/>
  <c r="G84"/>
  <c r="E84"/>
  <c r="G82"/>
  <c r="E82"/>
  <c r="G80"/>
  <c r="G79"/>
  <c r="G78"/>
  <c r="G77"/>
  <c r="G76"/>
  <c r="G75"/>
  <c r="G74"/>
  <c r="G73"/>
  <c r="G72"/>
  <c r="G71"/>
  <c r="G69"/>
  <c r="G68"/>
  <c r="G67"/>
  <c r="D49"/>
  <c r="H48"/>
  <c r="E48"/>
  <c r="I46"/>
  <c r="H46"/>
  <c r="E46"/>
  <c r="E45"/>
  <c r="C44"/>
  <c r="C49" s="1"/>
  <c r="E49" s="1"/>
  <c r="F45" s="1"/>
  <c r="E66" l="1"/>
  <c r="E44"/>
  <c r="E83" l="1"/>
  <c r="G83" s="1"/>
  <c r="G66"/>
</calcChain>
</file>

<file path=xl/sharedStrings.xml><?xml version="1.0" encoding="utf-8"?>
<sst xmlns="http://schemas.openxmlformats.org/spreadsheetml/2006/main" count="347" uniqueCount="188">
  <si>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</si>
  <si>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</si>
  <si>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</si>
  <si>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</si>
  <si>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</si>
  <si>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</si>
  <si>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</si>
  <si>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</si>
  <si>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</si>
  <si>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</si>
  <si>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</si>
  <si>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</si>
  <si>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</si>
  <si>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</si>
  <si>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</si>
  <si>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</si>
  <si>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</si>
  <si>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</si>
  <si>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</si>
  <si>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</si>
  <si>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</si>
  <si>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</si>
  <si>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</si>
  <si>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</si>
  <si>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</si>
  <si>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</si>
  <si>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</si>
  <si>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</si>
  <si>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</si>
  <si>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</si>
  <si>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</si>
  <si>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</si>
  <si>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</si>
  <si>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</si>
  <si>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</si>
  <si>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</si>
  <si>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</si>
  <si>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</si>
  <si>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</si>
  <si>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</si>
  <si>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</si>
  <si>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</si>
  <si>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</si>
  <si>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</si>
  <si>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</si>
  <si>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</si>
  <si>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</si>
  <si>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</si>
  <si>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</si>
  <si>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</si>
  <si>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</si>
  <si>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</si>
  <si>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</si>
  <si>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</si>
  <si>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</si>
  <si>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</si>
  <si>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</si>
  <si>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</si>
  <si>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</si>
  <si>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</si>
  <si>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</si>
  <si>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</si>
  <si>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</si>
  <si>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</si>
  <si>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</si>
  <si>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</si>
  <si>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</si>
  <si>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</si>
  <si>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</si>
  <si>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</si>
  <si>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</si>
  <si>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</si>
  <si>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</si>
  <si>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</si>
  <si>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</si>
  <si>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</si>
  <si>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</si>
  <si>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</si>
  <si>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</si>
  <si>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</si>
  <si>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</si>
  <si>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</si>
  <si>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</si>
  <si>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</si>
  <si>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</si>
  <si>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0160</t>
  </si>
  <si>
    <t>Керівництво та управління у сфері управління комунального господарства</t>
  </si>
  <si>
    <t>– Реалізація наданих законодавством повноважень</t>
  </si>
  <si>
    <t xml:space="preserve">Керівництво і управління у сфері комунального господарства м.Коломиї </t>
  </si>
  <si>
    <t>Мета бюджетної програми :</t>
  </si>
  <si>
    <t>– організаційне, інформаційно-аналітичне та матеріально-технічне забезпечення діяльності управління</t>
  </si>
  <si>
    <t>– оновлення основних засобів</t>
  </si>
  <si>
    <t>Забезпечення збереження енергоресурсів</t>
  </si>
  <si>
    <t>Оплата судового збору</t>
  </si>
  <si>
    <t>Забезпечити оновлення основних засобів (придбання обладнання)</t>
  </si>
  <si>
    <r>
      <t xml:space="preserve">Забезпечити </t>
    </r>
    <r>
      <rPr>
        <sz val="10"/>
        <color indexed="8"/>
        <rFont val="Times New Roman"/>
        <family val="1"/>
        <charset val="204"/>
      </rPr>
      <t>керівництво і управління у сфері комунального господарства м.Коломиї</t>
    </r>
  </si>
  <si>
    <t>кількість працівників управління</t>
  </si>
  <si>
    <t>од.</t>
  </si>
  <si>
    <t>Штатний розпис</t>
  </si>
  <si>
    <t>керівників підрозділів</t>
  </si>
  <si>
    <t>інших посадових осіб</t>
  </si>
  <si>
    <t>кількість комунальних підприємств, підпорядкованих управлінню комунального господарства</t>
  </si>
  <si>
    <t>Положення про УКГ</t>
  </si>
  <si>
    <t>кількість розроблених програм, фінансування виконаних робіт по яких здійснюється управлінням комунального господарства</t>
  </si>
  <si>
    <t>Рішення сесії міської ради</t>
  </si>
  <si>
    <t>кількість підготовлених матеріалів рішень виконкому та сесій міської ради</t>
  </si>
  <si>
    <t>Реєстраційний журнал</t>
  </si>
  <si>
    <t>кількість отриманих  скарг та звернень населення</t>
  </si>
  <si>
    <t>шт.</t>
  </si>
  <si>
    <t>Журнал реєстрації вхідної кореспонденції</t>
  </si>
  <si>
    <t>План робіт</t>
  </si>
  <si>
    <t>кількість підготовлених звітів</t>
  </si>
  <si>
    <t>кількість розроблених паспортів бюджетних програм</t>
  </si>
  <si>
    <t>Річний план закупівель</t>
  </si>
  <si>
    <t>кількість укладених договорів з підрядними організаціями</t>
  </si>
  <si>
    <t>кількість ордерів на видалення зелених насаджень, які планується видати</t>
  </si>
  <si>
    <t>кількість розглянутих скарг та звернень населення на 1-го працівника</t>
  </si>
  <si>
    <t>середньорічні видатки на одного працівника</t>
  </si>
  <si>
    <t>грн..</t>
  </si>
  <si>
    <t>Розрахунок</t>
  </si>
  <si>
    <t>зменшення кількості скарг та звернень населення в порівнянні з минулим роком</t>
  </si>
  <si>
    <t>%</t>
  </si>
  <si>
    <t>обсяг видатків на оплату енергоносіїв, з них:</t>
  </si>
  <si>
    <t>грн</t>
  </si>
  <si>
    <t>Кошторис</t>
  </si>
  <si>
    <t>Водопостачання</t>
  </si>
  <si>
    <t>Електроенергія</t>
  </si>
  <si>
    <t>природній газ</t>
  </si>
  <si>
    <t>інші енергоносії ( послуги з вивезення ТПВ)</t>
  </si>
  <si>
    <t>Загальна площа приміщення</t>
  </si>
  <si>
    <t>кв.м</t>
  </si>
  <si>
    <t>Технічні умови</t>
  </si>
  <si>
    <t>Опалювальна площа приміщення</t>
  </si>
  <si>
    <t>обсяг споживання води</t>
  </si>
  <si>
    <t>куб.м</t>
  </si>
  <si>
    <t>Звітні дані</t>
  </si>
  <si>
    <t>обсяг споживання електроенергії</t>
  </si>
  <si>
    <t>кВт год</t>
  </si>
  <si>
    <t>обсяг споживання природнього газу</t>
  </si>
  <si>
    <r>
      <t>середнє споживання води на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загальної площі</t>
    </r>
  </si>
  <si>
    <r>
      <t>м</t>
    </r>
    <r>
      <rPr>
        <vertAlign val="superscript"/>
        <sz val="8"/>
        <color indexed="8"/>
        <rFont val="Times New Roman"/>
        <family val="1"/>
        <charset val="204"/>
      </rPr>
      <t>3</t>
    </r>
    <r>
      <rPr>
        <sz val="8"/>
        <color indexed="8"/>
        <rFont val="Times New Roman"/>
        <family val="1"/>
        <charset val="204"/>
      </rPr>
      <t>/1м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>заг. пл</t>
    </r>
  </si>
  <si>
    <t>розрахунок</t>
  </si>
  <si>
    <r>
      <t>середнє споживання електроенергії на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загальної площі</t>
    </r>
  </si>
  <si>
    <r>
      <t>кВт год/1м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заг.пл.</t>
    </r>
  </si>
  <si>
    <r>
      <t>м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/1м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опл.пл.</t>
    </r>
  </si>
  <si>
    <t>відсоток оплати за спожиті енергоносії</t>
  </si>
  <si>
    <t>Обсяг видатків</t>
  </si>
  <si>
    <t>План видатків</t>
  </si>
  <si>
    <t>кількість позовів поданих до суду установою</t>
  </si>
  <si>
    <t>середня розмір оплати судового збору за подання 1 позову</t>
  </si>
  <si>
    <t xml:space="preserve">відсоток виконання завдання по сплаті судового збору </t>
  </si>
  <si>
    <t>Кількість комплектів комп`ютерної техніки, яку планується придбати</t>
  </si>
  <si>
    <t>середня вартість придбання 1 комплекту комп`ютерної техніки</t>
  </si>
  <si>
    <t xml:space="preserve">оновлення основних засобів </t>
  </si>
  <si>
    <t>1.1 Забезпечити керівництво та управління у сфері комунального господарства м.Коломиї</t>
  </si>
  <si>
    <t>Начальник управління комунального господарства</t>
  </si>
  <si>
    <t>1. Організаційне, інформаційно-аналітичне та матеріально-технічне забезпечення діяльності управління</t>
  </si>
  <si>
    <t xml:space="preserve"> 2. Оновлення основних засобів</t>
  </si>
  <si>
    <t>0111</t>
  </si>
  <si>
    <t>грн.</t>
  </si>
  <si>
    <t>-</t>
  </si>
  <si>
    <t>09530000000</t>
  </si>
  <si>
    <t>2.1 Забезпечити оновлення основних засобів (придбання обладнання)</t>
  </si>
  <si>
    <t>1.2 Забезпечення збереження енергоресурсів</t>
  </si>
  <si>
    <t>обсяг видатків</t>
  </si>
  <si>
    <t>кількість закупівель , які планується провестиза відкритими торгами</t>
  </si>
  <si>
    <t>обсяг накопичення твердих побутових відходів</t>
  </si>
  <si>
    <t>Прогнозні дані</t>
  </si>
  <si>
    <t>Кількість принтерів (БФП), які планується придбати</t>
  </si>
  <si>
    <t>середня вартість придбання 1 принтеру</t>
  </si>
  <si>
    <t>Андрій РАДОВЕЦЬ</t>
  </si>
  <si>
    <t>Обсяг видатків на оновлення основних засобів (придбання обладнання)</t>
  </si>
  <si>
    <t>Наказ</t>
  </si>
  <si>
    <r>
      <t>___</t>
    </r>
    <r>
      <rPr>
        <u/>
        <sz val="12"/>
        <color indexed="8"/>
        <rFont val="Times New Roman"/>
        <family val="1"/>
        <charset val="204"/>
      </rPr>
      <t xml:space="preserve">від </t>
    </r>
    <r>
      <rPr>
        <sz val="12"/>
        <color indexed="8"/>
        <rFont val="Times New Roman"/>
        <family val="1"/>
        <charset val="204"/>
      </rPr>
      <t>_______________________</t>
    </r>
    <r>
      <rPr>
        <sz val="12"/>
        <color indexed="8"/>
        <rFont val="Times New Roman"/>
        <family val="1"/>
        <charset val="204"/>
      </rPr>
      <t>_ N ________________</t>
    </r>
  </si>
  <si>
    <r>
      <t>бюджетної програми місцевого бюджету на _</t>
    </r>
    <r>
      <rPr>
        <b/>
        <u/>
        <sz val="12"/>
        <color rgb="FF000000"/>
        <rFont val="Times New Roman"/>
        <family val="1"/>
        <charset val="204"/>
      </rPr>
      <t>2022</t>
    </r>
    <r>
      <rPr>
        <b/>
        <sz val="12"/>
        <color rgb="FF000000"/>
        <rFont val="Times New Roman"/>
        <family val="1"/>
        <charset val="204"/>
      </rPr>
      <t>___ рік</t>
    </r>
  </si>
  <si>
    <t>кількість програмного забезпечення ,яке планується встановити та  обслуговувати</t>
  </si>
  <si>
    <t>середня вартість встановлення  та обслуговування програмного забезпечення   "Дебет +"</t>
  </si>
  <si>
    <t>середня вартість встановлення  та обслуговування програмного забезпечення управління</t>
  </si>
  <si>
    <t>План витрат</t>
  </si>
  <si>
    <t>план витрат</t>
  </si>
  <si>
    <t xml:space="preserve">  </t>
  </si>
  <si>
    <r>
      <t>Підстави для виконання бюджетної програми:    __</t>
    </r>
    <r>
      <rPr>
        <u/>
        <sz val="11"/>
        <color indexed="8"/>
        <rFont val="Times New Roman"/>
        <family val="1"/>
        <charset val="204"/>
      </rPr>
      <t>Конституція України,   Бюджетний кодекс України,   Закон України «Про місцеве самоврядування»,  Закон України «Про службу в органах місцевого самоврядування», Наказ Міністерства фінансів України від 26.08.2014 №836  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 бюджетів», Постанова Кабінету Міністрів</t>
    </r>
  </si>
  <si>
    <r>
      <t>середнє споживання природнього газу на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опалювальної площі</t>
    </r>
  </si>
  <si>
    <t>України від 31.08.1998 року №1352 "Про затвердження Положення про формування та  виконання Національної програми інформатизації" (із змінами ,внесеними згідно Постанови  КМУ від 23.10.2019 року №925) , Постанова Кабінету Міністрів України від 09.03.2006 року №268 «Про упорядкування структури та умов оплати праці працівників апарату органів виконавчої влади, органів прокуратури, судів та інших органів», рішення міської ради від 21.12.2021 року № 1659-25/2021 «Про бюджет Коломийської  міської територіальної громади на 2022 рік (09530000000 )»,рішення міської ради від 24.02.2022 року №1891-28/2022 "Про уточнення бюджету Коломийської міської територіальної громади на 2022 рік (09530000000)", рішення міської ради від 14.06.2022р. №170 "Про бюджет Коломийської міської територіальної громади на 2022 рік(09530000000)", рішення міської ради від 07.12.2022 року №2334-38/2022 "Про уточнення бюджету Коломийської міської територіальної громади на 2022 рік (09530000000)"</t>
  </si>
  <si>
    <t>Ольга ГАВДНИК</t>
  </si>
  <si>
    <t xml:space="preserve">Начальник   управління фінансів і внутрішнього аудиту   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</si>
  <si>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>5 808 719,00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__5 808 719,00 _</t>
    </r>
    <r>
      <rPr>
        <sz val="12"/>
        <color indexed="8"/>
        <rFont val="Times New Roman"/>
        <family val="1"/>
        <charset val="204"/>
      </rPr>
      <t xml:space="preserve">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>0,00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гривень.</t>
    </r>
  </si>
  <si>
    <t>Управління фінансів і внутрішнього аудиту Коломийської міської ради</t>
  </si>
</sst>
</file>

<file path=xl/styles.xml><?xml version="1.0" encoding="utf-8"?>
<styleSheet xmlns="http://schemas.openxmlformats.org/spreadsheetml/2006/main">
  <numFmts count="1">
    <numFmt numFmtId="164" formatCode="#,##0.0"/>
  </numFmts>
  <fonts count="3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/>
    <xf numFmtId="0" fontId="13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/>
    <xf numFmtId="0" fontId="14" fillId="2" borderId="0" xfId="0" applyFont="1" applyFill="1" applyAlignment="1">
      <alignment vertical="center" wrapText="1"/>
    </xf>
    <xf numFmtId="0" fontId="14" fillId="2" borderId="0" xfId="0" applyFont="1" applyFill="1"/>
    <xf numFmtId="0" fontId="15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top" wrapText="1"/>
    </xf>
    <xf numFmtId="0" fontId="19" fillId="2" borderId="3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vertical="top" wrapText="1"/>
    </xf>
    <xf numFmtId="0" fontId="18" fillId="2" borderId="0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justify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/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Alignment="1">
      <alignment vertical="top"/>
    </xf>
    <xf numFmtId="0" fontId="22" fillId="2" borderId="1" xfId="0" applyFont="1" applyFill="1" applyBorder="1" applyAlignment="1">
      <alignment horizontal="left" vertical="center" wrapText="1"/>
    </xf>
    <xf numFmtId="0" fontId="31" fillId="2" borderId="0" xfId="0" applyFont="1" applyFill="1" applyAlignment="1"/>
    <xf numFmtId="0" fontId="3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center" wrapText="1"/>
    </xf>
    <xf numFmtId="0" fontId="37" fillId="2" borderId="0" xfId="0" applyFont="1" applyFill="1"/>
    <xf numFmtId="0" fontId="37" fillId="0" borderId="0" xfId="0" applyFont="1"/>
    <xf numFmtId="4" fontId="37" fillId="2" borderId="0" xfId="0" applyNumberFormat="1" applyFont="1" applyFill="1"/>
    <xf numFmtId="4" fontId="37" fillId="0" borderId="0" xfId="0" applyNumberFormat="1" applyFont="1"/>
    <xf numFmtId="164" fontId="1" fillId="2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/>
    <xf numFmtId="0" fontId="19" fillId="2" borderId="0" xfId="0" applyFont="1" applyFill="1"/>
    <xf numFmtId="0" fontId="1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7" fillId="2" borderId="0" xfId="0" quotePrefix="1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 wrapText="1"/>
    </xf>
    <xf numFmtId="0" fontId="2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8" fillId="2" borderId="4" xfId="0" applyFont="1" applyFill="1" applyBorder="1" applyAlignment="1">
      <alignment vertic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3" fillId="2" borderId="4" xfId="0" applyFont="1" applyFill="1" applyBorder="1" applyAlignment="1">
      <alignment horizontal="justify" vertical="center" wrapText="1"/>
    </xf>
    <xf numFmtId="0" fontId="35" fillId="2" borderId="6" xfId="0" applyFont="1" applyFill="1" applyBorder="1" applyAlignment="1">
      <alignment wrapText="1"/>
    </xf>
    <xf numFmtId="0" fontId="35" fillId="2" borderId="7" xfId="0" applyFont="1" applyFill="1" applyBorder="1" applyAlignment="1">
      <alignment wrapText="1"/>
    </xf>
    <xf numFmtId="0" fontId="23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wrapText="1"/>
    </xf>
    <xf numFmtId="0" fontId="14" fillId="2" borderId="2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6" fillId="0" borderId="2" xfId="0" applyFont="1" applyBorder="1"/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topLeftCell="A33" zoomScale="110" zoomScaleNormal="110" workbookViewId="0">
      <selection activeCell="D60" sqref="D60:D61"/>
    </sheetView>
  </sheetViews>
  <sheetFormatPr defaultColWidth="21.625" defaultRowHeight="15"/>
  <cols>
    <col min="1" max="1" width="6.625" style="19" customWidth="1"/>
    <col min="2" max="2" width="26" style="19" customWidth="1"/>
    <col min="3" max="3" width="17.25" style="19" customWidth="1"/>
    <col min="4" max="7" width="21.625" style="19"/>
    <col min="8" max="16384" width="21.625" style="2"/>
  </cols>
  <sheetData>
    <row r="1" spans="1:7">
      <c r="F1" s="138" t="s">
        <v>71</v>
      </c>
      <c r="G1" s="139"/>
    </row>
    <row r="2" spans="1:7">
      <c r="F2" s="139"/>
      <c r="G2" s="139"/>
    </row>
    <row r="3" spans="1:7" ht="32.25" customHeight="1">
      <c r="F3" s="139"/>
      <c r="G3" s="139"/>
    </row>
    <row r="4" spans="1:7" ht="15.75">
      <c r="A4" s="21"/>
      <c r="E4" s="21" t="s">
        <v>0</v>
      </c>
    </row>
    <row r="5" spans="1:7" ht="15.75">
      <c r="A5" s="21"/>
      <c r="E5" s="140" t="s">
        <v>172</v>
      </c>
      <c r="F5" s="140"/>
      <c r="G5" s="140"/>
    </row>
    <row r="6" spans="1:7" ht="15.75">
      <c r="A6" s="21"/>
      <c r="B6" s="21"/>
      <c r="E6" s="141" t="s">
        <v>84</v>
      </c>
      <c r="F6" s="141"/>
      <c r="G6" s="141"/>
    </row>
    <row r="7" spans="1:7" ht="15" customHeight="1">
      <c r="A7" s="21"/>
      <c r="E7" s="101" t="s">
        <v>1</v>
      </c>
      <c r="F7" s="101"/>
      <c r="G7" s="101"/>
    </row>
    <row r="8" spans="1:7" ht="15.75">
      <c r="A8" s="21"/>
      <c r="B8" s="21"/>
      <c r="E8" s="142"/>
      <c r="F8" s="142"/>
      <c r="G8" s="142"/>
    </row>
    <row r="9" spans="1:7" ht="9" customHeight="1">
      <c r="A9" s="21"/>
      <c r="E9" s="101"/>
      <c r="F9" s="101"/>
      <c r="G9" s="101"/>
    </row>
    <row r="10" spans="1:7" ht="15.75">
      <c r="A10" s="21"/>
      <c r="E10" s="95" t="s">
        <v>173</v>
      </c>
      <c r="F10" s="95"/>
      <c r="G10" s="95"/>
    </row>
    <row r="11" spans="1:7" ht="12" customHeight="1"/>
    <row r="12" spans="1:7" ht="19.5" customHeight="1"/>
    <row r="13" spans="1:7" ht="15.75">
      <c r="A13" s="131" t="s">
        <v>2</v>
      </c>
      <c r="B13" s="131"/>
      <c r="C13" s="131"/>
      <c r="D13" s="131"/>
      <c r="E13" s="131"/>
      <c r="F13" s="131"/>
      <c r="G13" s="131"/>
    </row>
    <row r="14" spans="1:7" ht="15.75">
      <c r="A14" s="131" t="s">
        <v>174</v>
      </c>
      <c r="B14" s="131"/>
      <c r="C14" s="131"/>
      <c r="D14" s="131"/>
      <c r="E14" s="131"/>
      <c r="F14" s="131"/>
      <c r="G14" s="131"/>
    </row>
    <row r="15" spans="1:7" ht="9.75" customHeight="1"/>
    <row r="16" spans="1:7" ht="9" customHeight="1"/>
    <row r="17" spans="1:7" ht="15" customHeight="1">
      <c r="A17" s="22" t="s">
        <v>72</v>
      </c>
      <c r="B17" s="23">
        <v>3100000</v>
      </c>
      <c r="C17" s="23"/>
      <c r="D17" s="132" t="s">
        <v>83</v>
      </c>
      <c r="E17" s="132"/>
      <c r="F17" s="132"/>
      <c r="G17" s="94">
        <v>31692820</v>
      </c>
    </row>
    <row r="18" spans="1:7" ht="28.5" customHeight="1">
      <c r="A18" s="133" t="s">
        <v>80</v>
      </c>
      <c r="B18" s="133"/>
      <c r="C18" s="133"/>
      <c r="D18" s="134" t="s">
        <v>1</v>
      </c>
      <c r="E18" s="134"/>
      <c r="F18" s="24" t="s">
        <v>82</v>
      </c>
      <c r="G18" s="25" t="s">
        <v>73</v>
      </c>
    </row>
    <row r="19" spans="1:7" ht="19.5" customHeight="1">
      <c r="A19" s="26" t="s">
        <v>74</v>
      </c>
      <c r="B19" s="26">
        <v>3110000</v>
      </c>
      <c r="C19" s="26"/>
      <c r="D19" s="135" t="s">
        <v>84</v>
      </c>
      <c r="E19" s="135"/>
      <c r="F19" s="135"/>
      <c r="G19" s="94">
        <v>31692820</v>
      </c>
    </row>
    <row r="20" spans="1:7" ht="23.25" customHeight="1">
      <c r="A20" s="133" t="s">
        <v>76</v>
      </c>
      <c r="B20" s="133"/>
      <c r="C20" s="133"/>
      <c r="D20" s="136" t="s">
        <v>33</v>
      </c>
      <c r="E20" s="136"/>
      <c r="F20" s="24"/>
      <c r="G20" s="25" t="s">
        <v>73</v>
      </c>
    </row>
    <row r="21" spans="1:7" ht="28.5" customHeight="1">
      <c r="A21" s="27" t="s">
        <v>75</v>
      </c>
      <c r="B21" s="28">
        <v>3110160</v>
      </c>
      <c r="C21" s="92" t="s">
        <v>85</v>
      </c>
      <c r="D21" s="92" t="s">
        <v>158</v>
      </c>
      <c r="E21" s="137" t="s">
        <v>86</v>
      </c>
      <c r="F21" s="137"/>
      <c r="G21" s="92" t="s">
        <v>161</v>
      </c>
    </row>
    <row r="22" spans="1:7" ht="56.25" customHeight="1">
      <c r="B22" s="29" t="s">
        <v>76</v>
      </c>
      <c r="C22" s="93" t="s">
        <v>77</v>
      </c>
      <c r="D22" s="24" t="s">
        <v>78</v>
      </c>
      <c r="E22" s="133" t="s">
        <v>81</v>
      </c>
      <c r="F22" s="133"/>
      <c r="G22" s="93" t="s">
        <v>79</v>
      </c>
    </row>
    <row r="23" spans="1:7" ht="42" customHeight="1">
      <c r="A23" s="30" t="s">
        <v>7</v>
      </c>
      <c r="B23" s="95" t="s">
        <v>186</v>
      </c>
      <c r="C23" s="95"/>
      <c r="D23" s="95"/>
      <c r="E23" s="95"/>
      <c r="F23" s="95"/>
      <c r="G23" s="95"/>
    </row>
    <row r="24" spans="1:7" ht="66" customHeight="1">
      <c r="A24" s="30" t="s">
        <v>8</v>
      </c>
      <c r="B24" s="120" t="s">
        <v>181</v>
      </c>
      <c r="C24" s="120"/>
      <c r="D24" s="120"/>
      <c r="E24" s="120"/>
      <c r="F24" s="120"/>
      <c r="G24" s="120"/>
    </row>
    <row r="25" spans="1:7" ht="113.25" customHeight="1">
      <c r="A25" s="30"/>
      <c r="B25" s="121" t="s">
        <v>183</v>
      </c>
      <c r="C25" s="120"/>
      <c r="D25" s="120"/>
      <c r="E25" s="120"/>
      <c r="F25" s="120"/>
      <c r="G25" s="120"/>
    </row>
    <row r="26" spans="1:7" ht="12" customHeight="1">
      <c r="A26" s="30"/>
      <c r="B26" s="65"/>
      <c r="C26" s="89"/>
      <c r="D26" s="89"/>
      <c r="E26" s="89"/>
      <c r="F26" s="89"/>
      <c r="G26" s="89"/>
    </row>
    <row r="27" spans="1:7" ht="15.75">
      <c r="A27" s="90" t="s">
        <v>9</v>
      </c>
      <c r="B27" s="95" t="s">
        <v>46</v>
      </c>
      <c r="C27" s="95"/>
      <c r="D27" s="95"/>
      <c r="E27" s="95"/>
      <c r="F27" s="95"/>
      <c r="G27" s="95"/>
    </row>
    <row r="28" spans="1:7" ht="15.75">
      <c r="A28" s="31"/>
    </row>
    <row r="29" spans="1:7" ht="15.75">
      <c r="A29" s="91" t="s">
        <v>11</v>
      </c>
      <c r="B29" s="103" t="s">
        <v>47</v>
      </c>
      <c r="C29" s="103"/>
      <c r="D29" s="103"/>
      <c r="E29" s="103"/>
      <c r="F29" s="103"/>
      <c r="G29" s="103"/>
    </row>
    <row r="30" spans="1:7" ht="26.25" customHeight="1">
      <c r="A30" s="91">
        <v>1</v>
      </c>
      <c r="B30" s="122" t="s">
        <v>87</v>
      </c>
      <c r="C30" s="123"/>
      <c r="D30" s="123"/>
      <c r="E30" s="123"/>
      <c r="F30" s="123"/>
      <c r="G30" s="124"/>
    </row>
    <row r="31" spans="1:7" ht="15.75">
      <c r="A31" s="31"/>
    </row>
    <row r="32" spans="1:7" ht="15.75">
      <c r="A32" s="32" t="s">
        <v>10</v>
      </c>
      <c r="B32" s="19" t="s">
        <v>89</v>
      </c>
      <c r="C32" s="31" t="s">
        <v>88</v>
      </c>
      <c r="D32" s="33"/>
      <c r="E32" s="33"/>
      <c r="F32" s="34"/>
    </row>
    <row r="33" spans="1:9" ht="18.75" customHeight="1">
      <c r="A33" s="90" t="s">
        <v>13</v>
      </c>
      <c r="B33" s="95" t="s">
        <v>48</v>
      </c>
      <c r="C33" s="95"/>
      <c r="D33" s="95"/>
      <c r="E33" s="95"/>
      <c r="F33" s="95"/>
      <c r="G33" s="95"/>
    </row>
    <row r="34" spans="1:9" ht="9" customHeight="1">
      <c r="A34" s="90"/>
      <c r="B34" s="89"/>
      <c r="C34" s="89"/>
      <c r="D34" s="89"/>
      <c r="E34" s="89"/>
      <c r="F34" s="89"/>
      <c r="G34" s="89"/>
    </row>
    <row r="35" spans="1:9" ht="15.75">
      <c r="A35" s="91" t="s">
        <v>11</v>
      </c>
      <c r="B35" s="103" t="s">
        <v>12</v>
      </c>
      <c r="C35" s="103"/>
      <c r="D35" s="103"/>
      <c r="E35" s="103"/>
      <c r="F35" s="103"/>
      <c r="G35" s="103"/>
    </row>
    <row r="36" spans="1:9" ht="15.75">
      <c r="A36" s="91">
        <v>1</v>
      </c>
      <c r="B36" s="125" t="s">
        <v>90</v>
      </c>
      <c r="C36" s="125"/>
      <c r="D36" s="125"/>
      <c r="E36" s="125"/>
      <c r="F36" s="125"/>
      <c r="G36" s="125"/>
    </row>
    <row r="37" spans="1:9" ht="15.75" hidden="1">
      <c r="A37" s="91">
        <v>2</v>
      </c>
      <c r="B37" s="125" t="s">
        <v>91</v>
      </c>
      <c r="C37" s="125"/>
      <c r="D37" s="125"/>
      <c r="E37" s="125"/>
      <c r="F37" s="125"/>
      <c r="G37" s="125"/>
    </row>
    <row r="38" spans="1:9" ht="8.25" customHeight="1">
      <c r="A38" s="90"/>
      <c r="B38" s="89"/>
      <c r="C38" s="89"/>
      <c r="D38" s="89"/>
      <c r="E38" s="89"/>
      <c r="F38" s="89"/>
      <c r="G38" s="89"/>
    </row>
    <row r="39" spans="1:9" ht="15.75">
      <c r="A39" s="90" t="s">
        <v>19</v>
      </c>
      <c r="B39" s="35" t="s">
        <v>15</v>
      </c>
      <c r="C39" s="89"/>
      <c r="D39" s="89"/>
      <c r="E39" s="89"/>
      <c r="F39" s="89"/>
      <c r="G39" s="89"/>
    </row>
    <row r="40" spans="1:9" ht="15.75">
      <c r="A40" s="31"/>
      <c r="E40" s="36" t="s">
        <v>49</v>
      </c>
    </row>
    <row r="41" spans="1:9" ht="30">
      <c r="A41" s="91" t="s">
        <v>11</v>
      </c>
      <c r="B41" s="78" t="s">
        <v>15</v>
      </c>
      <c r="C41" s="91" t="s">
        <v>16</v>
      </c>
      <c r="D41" s="91" t="s">
        <v>17</v>
      </c>
      <c r="E41" s="91" t="s">
        <v>18</v>
      </c>
    </row>
    <row r="42" spans="1:9" ht="15.75">
      <c r="A42" s="91">
        <v>1</v>
      </c>
      <c r="B42" s="91">
        <v>2</v>
      </c>
      <c r="C42" s="91">
        <v>3</v>
      </c>
      <c r="D42" s="91">
        <v>4</v>
      </c>
      <c r="E42" s="91">
        <v>5</v>
      </c>
    </row>
    <row r="43" spans="1:9" ht="23.25" customHeight="1">
      <c r="A43" s="37"/>
      <c r="B43" s="126" t="s">
        <v>156</v>
      </c>
      <c r="C43" s="127"/>
      <c r="D43" s="127"/>
      <c r="E43" s="128"/>
    </row>
    <row r="44" spans="1:9" ht="39">
      <c r="A44" s="38">
        <v>1</v>
      </c>
      <c r="B44" s="39" t="s">
        <v>95</v>
      </c>
      <c r="C44" s="40">
        <f>4883206+1159413-446000+3000</f>
        <v>5599619</v>
      </c>
      <c r="D44" s="91"/>
      <c r="E44" s="41">
        <f>C44+D44</f>
        <v>5599619</v>
      </c>
      <c r="F44" s="81">
        <v>5808719</v>
      </c>
      <c r="G44" s="81"/>
      <c r="H44" s="82"/>
      <c r="I44" s="82"/>
    </row>
    <row r="45" spans="1:9" ht="32.25" customHeight="1">
      <c r="A45" s="38">
        <v>2</v>
      </c>
      <c r="B45" s="39" t="s">
        <v>92</v>
      </c>
      <c r="C45" s="40">
        <v>203900</v>
      </c>
      <c r="D45" s="91"/>
      <c r="E45" s="41">
        <f>C45+D45</f>
        <v>203900</v>
      </c>
      <c r="F45" s="83">
        <f>F44-E49</f>
        <v>0</v>
      </c>
      <c r="G45" s="81"/>
      <c r="H45" s="84">
        <v>6007619</v>
      </c>
      <c r="I45" s="82"/>
    </row>
    <row r="46" spans="1:9" ht="21" customHeight="1">
      <c r="A46" s="38">
        <v>3</v>
      </c>
      <c r="B46" s="71" t="s">
        <v>93</v>
      </c>
      <c r="C46" s="40">
        <v>5200</v>
      </c>
      <c r="D46" s="91"/>
      <c r="E46" s="41">
        <f>C46</f>
        <v>5200</v>
      </c>
      <c r="F46" s="81"/>
      <c r="G46" s="81"/>
      <c r="H46" s="84">
        <f>H45-446000</f>
        <v>5561619</v>
      </c>
      <c r="I46" s="82">
        <f>H45/22</f>
        <v>273073.59090909088</v>
      </c>
    </row>
    <row r="47" spans="1:9" ht="21.75" hidden="1" customHeight="1">
      <c r="A47" s="38"/>
      <c r="B47" s="112" t="s">
        <v>157</v>
      </c>
      <c r="C47" s="129"/>
      <c r="D47" s="129"/>
      <c r="E47" s="130"/>
      <c r="F47" s="81"/>
      <c r="G47" s="81"/>
      <c r="H47" s="82">
        <v>38000</v>
      </c>
      <c r="I47" s="82"/>
    </row>
    <row r="48" spans="1:9" ht="26.25" hidden="1">
      <c r="A48" s="38">
        <v>1</v>
      </c>
      <c r="B48" s="42" t="s">
        <v>94</v>
      </c>
      <c r="C48" s="41">
        <v>0</v>
      </c>
      <c r="D48" s="41"/>
      <c r="E48" s="41">
        <f>C48+D48</f>
        <v>0</v>
      </c>
      <c r="F48" s="81"/>
      <c r="G48" s="81"/>
      <c r="H48" s="84">
        <f>H46+H47</f>
        <v>5599619</v>
      </c>
      <c r="I48" s="82"/>
    </row>
    <row r="49" spans="1:7" ht="15.75" customHeight="1">
      <c r="A49" s="118" t="s">
        <v>18</v>
      </c>
      <c r="B49" s="119"/>
      <c r="C49" s="43">
        <f>SUM(C44:C48)</f>
        <v>5808719</v>
      </c>
      <c r="D49" s="43">
        <f>SUM(D44:D48)</f>
        <v>0</v>
      </c>
      <c r="E49" s="43">
        <f>C49+D49</f>
        <v>5808719</v>
      </c>
    </row>
    <row r="50" spans="1:7" ht="15.75">
      <c r="A50" s="31"/>
      <c r="C50" s="44"/>
    </row>
    <row r="51" spans="1:7" ht="15.75">
      <c r="A51" s="102" t="s">
        <v>22</v>
      </c>
      <c r="B51" s="95" t="s">
        <v>20</v>
      </c>
      <c r="C51" s="95"/>
      <c r="D51" s="95"/>
      <c r="E51" s="95"/>
      <c r="F51" s="95"/>
      <c r="G51" s="95"/>
    </row>
    <row r="52" spans="1:7" ht="15.75">
      <c r="A52" s="102"/>
      <c r="B52" s="21" t="s">
        <v>14</v>
      </c>
    </row>
    <row r="53" spans="1:7" ht="10.5" customHeight="1">
      <c r="A53" s="31"/>
    </row>
    <row r="54" spans="1:7" ht="31.5">
      <c r="A54" s="91" t="s">
        <v>11</v>
      </c>
      <c r="B54" s="91" t="s">
        <v>21</v>
      </c>
      <c r="C54" s="91" t="s">
        <v>16</v>
      </c>
      <c r="D54" s="91" t="s">
        <v>17</v>
      </c>
      <c r="E54" s="91" t="s">
        <v>18</v>
      </c>
    </row>
    <row r="55" spans="1:7" ht="15.75">
      <c r="A55" s="91">
        <v>1</v>
      </c>
      <c r="B55" s="91">
        <v>2</v>
      </c>
      <c r="C55" s="91">
        <v>3</v>
      </c>
      <c r="D55" s="91">
        <v>4</v>
      </c>
      <c r="E55" s="91">
        <v>5</v>
      </c>
    </row>
    <row r="56" spans="1:7" ht="15.75">
      <c r="A56" s="91"/>
      <c r="B56" s="45" t="s">
        <v>160</v>
      </c>
      <c r="C56" s="45" t="s">
        <v>160</v>
      </c>
      <c r="D56" s="45" t="s">
        <v>160</v>
      </c>
      <c r="E56" s="45" t="s">
        <v>160</v>
      </c>
    </row>
    <row r="57" spans="1:7" ht="15.75">
      <c r="A57" s="103" t="s">
        <v>18</v>
      </c>
      <c r="B57" s="103"/>
      <c r="C57" s="46"/>
      <c r="D57" s="46"/>
      <c r="E57" s="46"/>
    </row>
    <row r="58" spans="1:7" ht="15.75">
      <c r="A58" s="31"/>
    </row>
    <row r="59" spans="1:7" ht="15.75">
      <c r="A59" s="90" t="s">
        <v>50</v>
      </c>
      <c r="B59" s="95" t="s">
        <v>23</v>
      </c>
      <c r="C59" s="95"/>
      <c r="D59" s="95"/>
      <c r="E59" s="95"/>
      <c r="F59" s="95"/>
      <c r="G59" s="95"/>
    </row>
    <row r="60" spans="1:7" ht="15.75">
      <c r="A60" s="31"/>
    </row>
    <row r="61" spans="1:7" ht="39" customHeight="1">
      <c r="A61" s="91" t="s">
        <v>11</v>
      </c>
      <c r="B61" s="91" t="s">
        <v>24</v>
      </c>
      <c r="C61" s="91" t="s">
        <v>25</v>
      </c>
      <c r="D61" s="91" t="s">
        <v>26</v>
      </c>
      <c r="E61" s="91" t="s">
        <v>16</v>
      </c>
      <c r="F61" s="91" t="s">
        <v>17</v>
      </c>
      <c r="G61" s="91" t="s">
        <v>18</v>
      </c>
    </row>
    <row r="62" spans="1:7" ht="15.75">
      <c r="A62" s="91">
        <v>1</v>
      </c>
      <c r="B62" s="91">
        <v>2</v>
      </c>
      <c r="C62" s="91">
        <v>3</v>
      </c>
      <c r="D62" s="91">
        <v>4</v>
      </c>
      <c r="E62" s="91">
        <v>5</v>
      </c>
      <c r="F62" s="91">
        <v>6</v>
      </c>
      <c r="G62" s="91">
        <v>7</v>
      </c>
    </row>
    <row r="63" spans="1:7" ht="24" customHeight="1">
      <c r="A63" s="91"/>
      <c r="B63" s="104" t="s">
        <v>156</v>
      </c>
      <c r="C63" s="105"/>
      <c r="D63" s="105"/>
      <c r="E63" s="105"/>
      <c r="F63" s="106"/>
      <c r="G63" s="91"/>
    </row>
    <row r="64" spans="1:7" ht="21" customHeight="1">
      <c r="A64" s="91"/>
      <c r="B64" s="107" t="s">
        <v>154</v>
      </c>
      <c r="C64" s="108"/>
      <c r="D64" s="108"/>
      <c r="E64" s="109"/>
      <c r="F64" s="49"/>
      <c r="G64" s="50"/>
    </row>
    <row r="65" spans="1:7" ht="15.75">
      <c r="A65" s="49">
        <v>1</v>
      </c>
      <c r="B65" s="51" t="s">
        <v>27</v>
      </c>
      <c r="C65" s="52" t="s">
        <v>82</v>
      </c>
      <c r="D65" s="52" t="s">
        <v>82</v>
      </c>
      <c r="E65" s="91"/>
      <c r="F65" s="91"/>
      <c r="G65" s="91"/>
    </row>
    <row r="66" spans="1:7" ht="20.25" customHeight="1">
      <c r="A66" s="49"/>
      <c r="B66" s="66" t="s">
        <v>164</v>
      </c>
      <c r="C66" s="61" t="s">
        <v>118</v>
      </c>
      <c r="D66" s="61" t="s">
        <v>119</v>
      </c>
      <c r="E66" s="85">
        <f>C44</f>
        <v>5599619</v>
      </c>
      <c r="F66" s="41"/>
      <c r="G66" s="54">
        <f>E66+F66</f>
        <v>5599619</v>
      </c>
    </row>
    <row r="67" spans="1:7" ht="18" customHeight="1">
      <c r="A67" s="49"/>
      <c r="B67" s="53" t="s">
        <v>96</v>
      </c>
      <c r="C67" s="61" t="s">
        <v>97</v>
      </c>
      <c r="D67" s="67" t="s">
        <v>98</v>
      </c>
      <c r="E67" s="85">
        <v>18</v>
      </c>
      <c r="F67" s="54"/>
      <c r="G67" s="54">
        <f t="shared" ref="G67:G87" si="0">E67+F67</f>
        <v>18</v>
      </c>
    </row>
    <row r="68" spans="1:7" ht="18" customHeight="1">
      <c r="A68" s="49"/>
      <c r="B68" s="53" t="s">
        <v>99</v>
      </c>
      <c r="C68" s="61" t="s">
        <v>97</v>
      </c>
      <c r="D68" s="67" t="s">
        <v>98</v>
      </c>
      <c r="E68" s="55">
        <v>8</v>
      </c>
      <c r="F68" s="41"/>
      <c r="G68" s="56">
        <f t="shared" si="0"/>
        <v>8</v>
      </c>
    </row>
    <row r="69" spans="1:7" ht="15.75">
      <c r="A69" s="49"/>
      <c r="B69" s="53" t="s">
        <v>100</v>
      </c>
      <c r="C69" s="61" t="s">
        <v>97</v>
      </c>
      <c r="D69" s="67" t="s">
        <v>98</v>
      </c>
      <c r="E69" s="85">
        <v>10</v>
      </c>
      <c r="F69" s="41"/>
      <c r="G69" s="54">
        <f t="shared" si="0"/>
        <v>10</v>
      </c>
    </row>
    <row r="70" spans="1:7" ht="15.75">
      <c r="A70" s="49">
        <v>2</v>
      </c>
      <c r="B70" s="57" t="s">
        <v>28</v>
      </c>
      <c r="C70" s="58" t="s">
        <v>82</v>
      </c>
      <c r="D70" s="59" t="s">
        <v>82</v>
      </c>
      <c r="E70" s="40" t="s">
        <v>82</v>
      </c>
      <c r="F70" s="41"/>
      <c r="G70" s="41"/>
    </row>
    <row r="71" spans="1:7" ht="42" customHeight="1">
      <c r="A71" s="49"/>
      <c r="B71" s="76" t="s">
        <v>101</v>
      </c>
      <c r="C71" s="61" t="s">
        <v>97</v>
      </c>
      <c r="D71" s="60" t="s">
        <v>102</v>
      </c>
      <c r="E71" s="55">
        <v>6</v>
      </c>
      <c r="F71" s="41"/>
      <c r="G71" s="56">
        <f t="shared" si="0"/>
        <v>6</v>
      </c>
    </row>
    <row r="72" spans="1:7" ht="55.5" customHeight="1">
      <c r="A72" s="49"/>
      <c r="B72" s="76" t="s">
        <v>103</v>
      </c>
      <c r="C72" s="61" t="s">
        <v>97</v>
      </c>
      <c r="D72" s="60" t="s">
        <v>104</v>
      </c>
      <c r="E72" s="55">
        <v>4</v>
      </c>
      <c r="F72" s="41"/>
      <c r="G72" s="56">
        <f t="shared" si="0"/>
        <v>4</v>
      </c>
    </row>
    <row r="73" spans="1:7" ht="36">
      <c r="A73" s="49"/>
      <c r="B73" s="76" t="s">
        <v>105</v>
      </c>
      <c r="C73" s="61" t="s">
        <v>97</v>
      </c>
      <c r="D73" s="60" t="s">
        <v>106</v>
      </c>
      <c r="E73" s="55">
        <v>20</v>
      </c>
      <c r="F73" s="41"/>
      <c r="G73" s="56">
        <f t="shared" si="0"/>
        <v>20</v>
      </c>
    </row>
    <row r="74" spans="1:7" ht="24">
      <c r="A74" s="49"/>
      <c r="B74" s="76" t="s">
        <v>107</v>
      </c>
      <c r="C74" s="61" t="s">
        <v>108</v>
      </c>
      <c r="D74" s="68" t="s">
        <v>109</v>
      </c>
      <c r="E74" s="55">
        <v>400</v>
      </c>
      <c r="F74" s="41"/>
      <c r="G74" s="56">
        <f t="shared" si="0"/>
        <v>400</v>
      </c>
    </row>
    <row r="75" spans="1:7" ht="15.75">
      <c r="A75" s="49"/>
      <c r="B75" s="76" t="s">
        <v>111</v>
      </c>
      <c r="C75" s="61" t="s">
        <v>97</v>
      </c>
      <c r="D75" s="60" t="s">
        <v>110</v>
      </c>
      <c r="E75" s="55">
        <v>200</v>
      </c>
      <c r="F75" s="41"/>
      <c r="G75" s="56">
        <f t="shared" si="0"/>
        <v>200</v>
      </c>
    </row>
    <row r="76" spans="1:7" ht="24">
      <c r="A76" s="49"/>
      <c r="B76" s="76" t="s">
        <v>112</v>
      </c>
      <c r="C76" s="61" t="s">
        <v>97</v>
      </c>
      <c r="D76" s="60" t="s">
        <v>110</v>
      </c>
      <c r="E76" s="55">
        <v>9</v>
      </c>
      <c r="F76" s="41"/>
      <c r="G76" s="56">
        <f t="shared" si="0"/>
        <v>9</v>
      </c>
    </row>
    <row r="77" spans="1:7" ht="24">
      <c r="A77" s="49"/>
      <c r="B77" s="76" t="s">
        <v>165</v>
      </c>
      <c r="C77" s="61" t="s">
        <v>97</v>
      </c>
      <c r="D77" s="60" t="s">
        <v>113</v>
      </c>
      <c r="E77" s="55">
        <v>15</v>
      </c>
      <c r="F77" s="41"/>
      <c r="G77" s="56">
        <f t="shared" si="0"/>
        <v>15</v>
      </c>
    </row>
    <row r="78" spans="1:7" ht="24">
      <c r="A78" s="49"/>
      <c r="B78" s="76" t="s">
        <v>114</v>
      </c>
      <c r="C78" s="61" t="s">
        <v>97</v>
      </c>
      <c r="D78" s="60" t="s">
        <v>110</v>
      </c>
      <c r="E78" s="55">
        <v>250</v>
      </c>
      <c r="F78" s="41"/>
      <c r="G78" s="56">
        <f t="shared" si="0"/>
        <v>250</v>
      </c>
    </row>
    <row r="79" spans="1:7" ht="36">
      <c r="A79" s="49"/>
      <c r="B79" s="76" t="s">
        <v>115</v>
      </c>
      <c r="C79" s="61" t="s">
        <v>97</v>
      </c>
      <c r="D79" s="61" t="s">
        <v>110</v>
      </c>
      <c r="E79" s="55">
        <v>70</v>
      </c>
      <c r="F79" s="41"/>
      <c r="G79" s="56">
        <f t="shared" si="0"/>
        <v>70</v>
      </c>
    </row>
    <row r="80" spans="1:7" ht="36">
      <c r="A80" s="49"/>
      <c r="B80" s="76" t="s">
        <v>175</v>
      </c>
      <c r="C80" s="61" t="s">
        <v>97</v>
      </c>
      <c r="D80" s="61" t="s">
        <v>110</v>
      </c>
      <c r="E80" s="55">
        <v>2</v>
      </c>
      <c r="F80" s="41"/>
      <c r="G80" s="56">
        <f t="shared" si="0"/>
        <v>2</v>
      </c>
    </row>
    <row r="81" spans="1:7" ht="15.75">
      <c r="A81" s="49">
        <v>3</v>
      </c>
      <c r="B81" s="57" t="s">
        <v>29</v>
      </c>
      <c r="C81" s="58"/>
      <c r="D81" s="58"/>
      <c r="E81" s="41"/>
      <c r="F81" s="41"/>
      <c r="G81" s="41"/>
    </row>
    <row r="82" spans="1:7" ht="24">
      <c r="A82" s="49"/>
      <c r="B82" s="79" t="s">
        <v>116</v>
      </c>
      <c r="C82" s="47" t="s">
        <v>97</v>
      </c>
      <c r="D82" s="61" t="s">
        <v>106</v>
      </c>
      <c r="E82" s="55">
        <f>E74/E67</f>
        <v>22.222222222222221</v>
      </c>
      <c r="F82" s="41"/>
      <c r="G82" s="56">
        <f t="shared" si="0"/>
        <v>22.222222222222221</v>
      </c>
    </row>
    <row r="83" spans="1:7" ht="35.25" customHeight="1">
      <c r="A83" s="49"/>
      <c r="B83" s="79" t="s">
        <v>117</v>
      </c>
      <c r="C83" s="47" t="s">
        <v>118</v>
      </c>
      <c r="D83" s="61" t="s">
        <v>119</v>
      </c>
      <c r="E83" s="40">
        <f>E66/E67</f>
        <v>311089.94444444444</v>
      </c>
      <c r="F83" s="41"/>
      <c r="G83" s="41">
        <f t="shared" si="0"/>
        <v>311089.94444444444</v>
      </c>
    </row>
    <row r="84" spans="1:7" ht="41.25" customHeight="1">
      <c r="A84" s="49"/>
      <c r="B84" s="80" t="s">
        <v>176</v>
      </c>
      <c r="C84" s="61" t="s">
        <v>159</v>
      </c>
      <c r="D84" s="61" t="s">
        <v>119</v>
      </c>
      <c r="E84" s="55">
        <f>20000</f>
        <v>20000</v>
      </c>
      <c r="F84" s="41"/>
      <c r="G84" s="56">
        <f>E84</f>
        <v>20000</v>
      </c>
    </row>
    <row r="85" spans="1:7" ht="54.75" customHeight="1">
      <c r="A85" s="49"/>
      <c r="B85" s="80" t="s">
        <v>177</v>
      </c>
      <c r="C85" s="61" t="s">
        <v>159</v>
      </c>
      <c r="D85" s="61" t="s">
        <v>119</v>
      </c>
      <c r="E85" s="55">
        <f>12000</f>
        <v>12000</v>
      </c>
      <c r="F85" s="41"/>
      <c r="G85" s="56">
        <f>E85</f>
        <v>12000</v>
      </c>
    </row>
    <row r="86" spans="1:7" ht="54.75" customHeight="1">
      <c r="A86" s="49">
        <v>4</v>
      </c>
      <c r="B86" s="57" t="s">
        <v>30</v>
      </c>
      <c r="C86" s="58"/>
      <c r="D86" s="58"/>
      <c r="E86" s="40"/>
      <c r="F86" s="41"/>
      <c r="G86" s="41"/>
    </row>
    <row r="87" spans="1:7" ht="54.75" customHeight="1">
      <c r="A87" s="49"/>
      <c r="B87" s="79" t="s">
        <v>120</v>
      </c>
      <c r="C87" s="47" t="s">
        <v>121</v>
      </c>
      <c r="D87" s="61" t="s">
        <v>119</v>
      </c>
      <c r="E87" s="55">
        <v>25</v>
      </c>
      <c r="F87" s="41"/>
      <c r="G87" s="56">
        <f t="shared" si="0"/>
        <v>25</v>
      </c>
    </row>
    <row r="88" spans="1:7" ht="24.75" customHeight="1">
      <c r="A88" s="49"/>
      <c r="B88" s="110" t="s">
        <v>163</v>
      </c>
      <c r="C88" s="111"/>
      <c r="D88" s="111"/>
      <c r="E88" s="40"/>
      <c r="F88" s="41"/>
      <c r="G88" s="41"/>
    </row>
    <row r="89" spans="1:7" ht="15.75">
      <c r="A89" s="49">
        <v>1</v>
      </c>
      <c r="B89" s="57" t="s">
        <v>27</v>
      </c>
      <c r="C89" s="58"/>
      <c r="D89" s="58"/>
      <c r="E89" s="40"/>
      <c r="F89" s="41"/>
      <c r="G89" s="41"/>
    </row>
    <row r="90" spans="1:7" ht="24">
      <c r="A90" s="49"/>
      <c r="B90" s="76" t="s">
        <v>122</v>
      </c>
      <c r="C90" s="61" t="s">
        <v>123</v>
      </c>
      <c r="D90" s="60" t="s">
        <v>124</v>
      </c>
      <c r="E90" s="40">
        <f>C45</f>
        <v>203900</v>
      </c>
      <c r="F90" s="41"/>
      <c r="G90" s="41">
        <f t="shared" ref="G90:G96" si="1">E90+F90</f>
        <v>203900</v>
      </c>
    </row>
    <row r="91" spans="1:7" ht="15.75">
      <c r="A91" s="49"/>
      <c r="B91" s="76" t="s">
        <v>125</v>
      </c>
      <c r="C91" s="61" t="s">
        <v>123</v>
      </c>
      <c r="D91" s="60" t="s">
        <v>124</v>
      </c>
      <c r="E91" s="40">
        <f>9100</f>
        <v>9100</v>
      </c>
      <c r="F91" s="41"/>
      <c r="G91" s="41">
        <f t="shared" si="1"/>
        <v>9100</v>
      </c>
    </row>
    <row r="92" spans="1:7" ht="15.75">
      <c r="A92" s="49"/>
      <c r="B92" s="76" t="s">
        <v>126</v>
      </c>
      <c r="C92" s="61" t="s">
        <v>123</v>
      </c>
      <c r="D92" s="60" t="s">
        <v>124</v>
      </c>
      <c r="E92" s="40">
        <f>90800</f>
        <v>90800</v>
      </c>
      <c r="F92" s="41"/>
      <c r="G92" s="41">
        <f t="shared" si="1"/>
        <v>90800</v>
      </c>
    </row>
    <row r="93" spans="1:7" ht="15.75">
      <c r="A93" s="49"/>
      <c r="B93" s="76" t="s">
        <v>127</v>
      </c>
      <c r="C93" s="61" t="s">
        <v>123</v>
      </c>
      <c r="D93" s="60" t="s">
        <v>124</v>
      </c>
      <c r="E93" s="40">
        <v>100000</v>
      </c>
      <c r="F93" s="41"/>
      <c r="G93" s="41">
        <f t="shared" si="1"/>
        <v>100000</v>
      </c>
    </row>
    <row r="94" spans="1:7" ht="24">
      <c r="A94" s="49"/>
      <c r="B94" s="76" t="s">
        <v>128</v>
      </c>
      <c r="C94" s="61" t="s">
        <v>123</v>
      </c>
      <c r="D94" s="60" t="s">
        <v>124</v>
      </c>
      <c r="E94" s="40">
        <v>4000</v>
      </c>
      <c r="F94" s="41"/>
      <c r="G94" s="41">
        <f t="shared" si="1"/>
        <v>4000</v>
      </c>
    </row>
    <row r="95" spans="1:7" ht="15.75">
      <c r="A95" s="49"/>
      <c r="B95" s="76" t="s">
        <v>129</v>
      </c>
      <c r="C95" s="61" t="s">
        <v>130</v>
      </c>
      <c r="D95" s="60" t="s">
        <v>131</v>
      </c>
      <c r="E95" s="74">
        <v>341.6</v>
      </c>
      <c r="F95" s="41"/>
      <c r="G95" s="41">
        <f t="shared" si="1"/>
        <v>341.6</v>
      </c>
    </row>
    <row r="96" spans="1:7" ht="15.75">
      <c r="A96" s="49"/>
      <c r="B96" s="76" t="s">
        <v>132</v>
      </c>
      <c r="C96" s="61" t="s">
        <v>130</v>
      </c>
      <c r="D96" s="60" t="s">
        <v>131</v>
      </c>
      <c r="E96" s="74">
        <v>297.2</v>
      </c>
      <c r="F96" s="41"/>
      <c r="G96" s="41">
        <f t="shared" si="1"/>
        <v>297.2</v>
      </c>
    </row>
    <row r="97" spans="1:7" ht="15.75">
      <c r="A97" s="49">
        <v>2</v>
      </c>
      <c r="B97" s="57" t="s">
        <v>28</v>
      </c>
      <c r="C97" s="58"/>
      <c r="D97" s="58"/>
      <c r="E97" s="40"/>
      <c r="F97" s="41"/>
      <c r="G97" s="41"/>
    </row>
    <row r="98" spans="1:7" ht="15.75">
      <c r="A98" s="49"/>
      <c r="B98" s="80" t="s">
        <v>133</v>
      </c>
      <c r="C98" s="47" t="s">
        <v>134</v>
      </c>
      <c r="D98" s="47" t="s">
        <v>135</v>
      </c>
      <c r="E98" s="40">
        <v>194</v>
      </c>
      <c r="F98" s="41"/>
      <c r="G98" s="41">
        <f t="shared" ref="G98:G107" si="2">E98+F98</f>
        <v>194</v>
      </c>
    </row>
    <row r="99" spans="1:7" ht="15.75">
      <c r="A99" s="49"/>
      <c r="B99" s="80" t="s">
        <v>136</v>
      </c>
      <c r="C99" s="47" t="s">
        <v>137</v>
      </c>
      <c r="D99" s="47" t="s">
        <v>135</v>
      </c>
      <c r="E99" s="40">
        <v>14000</v>
      </c>
      <c r="F99" s="41"/>
      <c r="G99" s="41">
        <f t="shared" si="2"/>
        <v>14000</v>
      </c>
    </row>
    <row r="100" spans="1:7" ht="23.25" customHeight="1">
      <c r="A100" s="49"/>
      <c r="B100" s="80" t="s">
        <v>138</v>
      </c>
      <c r="C100" s="47" t="s">
        <v>134</v>
      </c>
      <c r="D100" s="47" t="s">
        <v>135</v>
      </c>
      <c r="E100" s="40">
        <v>5000</v>
      </c>
      <c r="F100" s="41"/>
      <c r="G100" s="41">
        <f t="shared" si="2"/>
        <v>5000</v>
      </c>
    </row>
    <row r="101" spans="1:7" ht="24">
      <c r="A101" s="49"/>
      <c r="B101" s="76" t="s">
        <v>166</v>
      </c>
      <c r="C101" s="61" t="s">
        <v>134</v>
      </c>
      <c r="D101" s="61" t="s">
        <v>167</v>
      </c>
      <c r="E101" s="40">
        <v>18</v>
      </c>
      <c r="F101" s="41"/>
      <c r="G101" s="41">
        <f t="shared" si="2"/>
        <v>18</v>
      </c>
    </row>
    <row r="102" spans="1:7" ht="15.75">
      <c r="A102" s="49">
        <v>3</v>
      </c>
      <c r="B102" s="57" t="s">
        <v>29</v>
      </c>
      <c r="C102" s="58" t="s">
        <v>82</v>
      </c>
      <c r="D102" s="58" t="s">
        <v>82</v>
      </c>
      <c r="E102" s="40" t="s">
        <v>82</v>
      </c>
      <c r="F102" s="41"/>
      <c r="G102" s="41"/>
    </row>
    <row r="103" spans="1:7" ht="25.5">
      <c r="A103" s="49"/>
      <c r="B103" s="80" t="s">
        <v>139</v>
      </c>
      <c r="C103" s="62" t="s">
        <v>140</v>
      </c>
      <c r="D103" s="61" t="s">
        <v>141</v>
      </c>
      <c r="E103" s="40">
        <f>E98/E95</f>
        <v>0.5679156908665105</v>
      </c>
      <c r="F103" s="41"/>
      <c r="G103" s="41">
        <f t="shared" si="2"/>
        <v>0.5679156908665105</v>
      </c>
    </row>
    <row r="104" spans="1:7" ht="25.5">
      <c r="A104" s="49"/>
      <c r="B104" s="80" t="s">
        <v>142</v>
      </c>
      <c r="C104" s="62" t="s">
        <v>143</v>
      </c>
      <c r="D104" s="61" t="s">
        <v>141</v>
      </c>
      <c r="E104" s="40">
        <f>E99/E95</f>
        <v>40.983606557377044</v>
      </c>
      <c r="F104" s="41"/>
      <c r="G104" s="41">
        <f t="shared" si="2"/>
        <v>40.983606557377044</v>
      </c>
    </row>
    <row r="105" spans="1:7" ht="25.5">
      <c r="A105" s="49"/>
      <c r="B105" s="80" t="s">
        <v>182</v>
      </c>
      <c r="C105" s="47" t="s">
        <v>144</v>
      </c>
      <c r="D105" s="61" t="s">
        <v>141</v>
      </c>
      <c r="E105" s="40">
        <f>E100/E96</f>
        <v>16.823687752355315</v>
      </c>
      <c r="F105" s="41"/>
      <c r="G105" s="41">
        <f t="shared" si="2"/>
        <v>16.823687752355315</v>
      </c>
    </row>
    <row r="106" spans="1:7" ht="15.75">
      <c r="A106" s="49">
        <v>4</v>
      </c>
      <c r="B106" s="57" t="s">
        <v>30</v>
      </c>
      <c r="C106" s="58"/>
      <c r="D106" s="58"/>
      <c r="E106" s="40"/>
      <c r="F106" s="41"/>
      <c r="G106" s="41"/>
    </row>
    <row r="107" spans="1:7" ht="15.75">
      <c r="A107" s="49"/>
      <c r="B107" s="80" t="s">
        <v>145</v>
      </c>
      <c r="C107" s="47" t="s">
        <v>121</v>
      </c>
      <c r="D107" s="61" t="s">
        <v>141</v>
      </c>
      <c r="E107" s="40">
        <v>100</v>
      </c>
      <c r="F107" s="41"/>
      <c r="G107" s="41">
        <f t="shared" si="2"/>
        <v>100</v>
      </c>
    </row>
    <row r="108" spans="1:7" ht="15.75">
      <c r="A108" s="49"/>
      <c r="B108" s="70" t="s">
        <v>93</v>
      </c>
      <c r="C108" s="58"/>
      <c r="D108" s="58"/>
      <c r="E108" s="40"/>
      <c r="F108" s="41"/>
      <c r="G108" s="41"/>
    </row>
    <row r="109" spans="1:7" ht="15.75">
      <c r="A109" s="49"/>
      <c r="B109" s="69" t="s">
        <v>27</v>
      </c>
      <c r="C109" s="58"/>
      <c r="D109" s="58"/>
      <c r="E109" s="40"/>
      <c r="F109" s="41"/>
      <c r="G109" s="41"/>
    </row>
    <row r="110" spans="1:7" ht="15.75">
      <c r="A110" s="49"/>
      <c r="B110" s="76" t="s">
        <v>146</v>
      </c>
      <c r="C110" s="61" t="s">
        <v>123</v>
      </c>
      <c r="D110" s="61" t="s">
        <v>147</v>
      </c>
      <c r="E110" s="40">
        <f>C46</f>
        <v>5200</v>
      </c>
      <c r="F110" s="41"/>
      <c r="G110" s="41">
        <f>E110</f>
        <v>5200</v>
      </c>
    </row>
    <row r="111" spans="1:7" ht="15.75">
      <c r="A111" s="49"/>
      <c r="B111" s="69" t="s">
        <v>28</v>
      </c>
      <c r="C111" s="58"/>
      <c r="D111" s="58"/>
      <c r="E111" s="40"/>
      <c r="F111" s="41"/>
      <c r="G111" s="41"/>
    </row>
    <row r="112" spans="1:7" ht="24">
      <c r="A112" s="49"/>
      <c r="B112" s="76" t="s">
        <v>148</v>
      </c>
      <c r="C112" s="61" t="s">
        <v>123</v>
      </c>
      <c r="D112" s="61" t="s">
        <v>147</v>
      </c>
      <c r="E112" s="40">
        <v>2</v>
      </c>
      <c r="F112" s="41"/>
      <c r="G112" s="41">
        <f>E112</f>
        <v>2</v>
      </c>
    </row>
    <row r="113" spans="1:7" ht="15.75">
      <c r="A113" s="49"/>
      <c r="B113" s="69" t="s">
        <v>29</v>
      </c>
      <c r="C113" s="58"/>
      <c r="D113" s="58"/>
      <c r="E113" s="40"/>
      <c r="F113" s="41"/>
      <c r="G113" s="41"/>
    </row>
    <row r="114" spans="1:7" ht="24">
      <c r="A114" s="49"/>
      <c r="B114" s="76" t="s">
        <v>149</v>
      </c>
      <c r="C114" s="61" t="s">
        <v>123</v>
      </c>
      <c r="D114" s="61" t="s">
        <v>119</v>
      </c>
      <c r="E114" s="40">
        <f>E110/E112</f>
        <v>2600</v>
      </c>
      <c r="F114" s="41"/>
      <c r="G114" s="41">
        <f>E114</f>
        <v>2600</v>
      </c>
    </row>
    <row r="115" spans="1:7" ht="15.75">
      <c r="A115" s="49"/>
      <c r="B115" s="69" t="s">
        <v>30</v>
      </c>
      <c r="C115" s="58"/>
      <c r="D115" s="58"/>
      <c r="E115" s="40"/>
      <c r="F115" s="41"/>
      <c r="G115" s="41"/>
    </row>
    <row r="116" spans="1:7" ht="24">
      <c r="A116" s="49"/>
      <c r="B116" s="76" t="s">
        <v>150</v>
      </c>
      <c r="C116" s="61" t="s">
        <v>123</v>
      </c>
      <c r="D116" s="61" t="s">
        <v>141</v>
      </c>
      <c r="E116" s="40">
        <v>100</v>
      </c>
      <c r="F116" s="41"/>
      <c r="G116" s="41">
        <f>E116</f>
        <v>100</v>
      </c>
    </row>
    <row r="117" spans="1:7" ht="16.5" hidden="1" customHeight="1">
      <c r="A117" s="49"/>
      <c r="B117" s="112" t="s">
        <v>157</v>
      </c>
      <c r="C117" s="113"/>
      <c r="D117" s="114"/>
      <c r="E117" s="63"/>
      <c r="F117" s="41"/>
      <c r="G117" s="41"/>
    </row>
    <row r="118" spans="1:7" ht="21" hidden="1" customHeight="1">
      <c r="A118" s="49"/>
      <c r="B118" s="115" t="s">
        <v>162</v>
      </c>
      <c r="C118" s="116"/>
      <c r="D118" s="116"/>
      <c r="E118" s="41"/>
      <c r="F118" s="41"/>
      <c r="G118" s="41"/>
    </row>
    <row r="119" spans="1:7" ht="15.75" hidden="1">
      <c r="A119" s="49">
        <v>1</v>
      </c>
      <c r="B119" s="57" t="s">
        <v>27</v>
      </c>
      <c r="C119" s="58"/>
      <c r="D119" s="58"/>
      <c r="E119" s="41"/>
      <c r="F119" s="41"/>
      <c r="G119" s="41"/>
    </row>
    <row r="120" spans="1:7" ht="43.5" hidden="1" customHeight="1">
      <c r="A120" s="49"/>
      <c r="B120" s="72" t="s">
        <v>171</v>
      </c>
      <c r="C120" s="48" t="s">
        <v>123</v>
      </c>
      <c r="D120" s="48" t="s">
        <v>178</v>
      </c>
      <c r="E120" s="41">
        <f>C48</f>
        <v>0</v>
      </c>
      <c r="F120" s="58"/>
      <c r="G120" s="41">
        <f>E120</f>
        <v>0</v>
      </c>
    </row>
    <row r="121" spans="1:7" ht="15.75" hidden="1">
      <c r="A121" s="49">
        <v>2</v>
      </c>
      <c r="B121" s="57" t="s">
        <v>28</v>
      </c>
      <c r="C121" s="58"/>
      <c r="D121" s="58"/>
      <c r="E121" s="41"/>
      <c r="F121" s="40"/>
      <c r="G121" s="41"/>
    </row>
    <row r="122" spans="1:7" ht="45.75" hidden="1" customHeight="1">
      <c r="A122" s="49"/>
      <c r="B122" s="53" t="s">
        <v>151</v>
      </c>
      <c r="C122" s="61" t="s">
        <v>108</v>
      </c>
      <c r="D122" s="61" t="s">
        <v>110</v>
      </c>
      <c r="E122" s="41">
        <v>0</v>
      </c>
      <c r="F122" s="55"/>
      <c r="G122" s="56">
        <f>E122+F122</f>
        <v>0</v>
      </c>
    </row>
    <row r="123" spans="1:7" ht="42" hidden="1" customHeight="1">
      <c r="A123" s="49"/>
      <c r="B123" s="53" t="s">
        <v>168</v>
      </c>
      <c r="C123" s="61" t="s">
        <v>108</v>
      </c>
      <c r="D123" s="61" t="s">
        <v>110</v>
      </c>
      <c r="E123" s="41">
        <v>0</v>
      </c>
      <c r="F123" s="55"/>
      <c r="G123" s="56">
        <f>E123+F123</f>
        <v>0</v>
      </c>
    </row>
    <row r="124" spans="1:7" ht="15.75" hidden="1">
      <c r="A124" s="49">
        <v>3</v>
      </c>
      <c r="B124" s="57" t="s">
        <v>29</v>
      </c>
      <c r="C124" s="58"/>
      <c r="D124" s="58"/>
      <c r="E124" s="41"/>
      <c r="F124" s="40"/>
      <c r="G124" s="41"/>
    </row>
    <row r="125" spans="1:7" ht="25.5" hidden="1">
      <c r="A125" s="49"/>
      <c r="B125" s="53" t="s">
        <v>152</v>
      </c>
      <c r="C125" s="61" t="s">
        <v>123</v>
      </c>
      <c r="D125" s="61" t="s">
        <v>119</v>
      </c>
      <c r="E125" s="41">
        <f>20000</f>
        <v>20000</v>
      </c>
      <c r="F125" s="40"/>
      <c r="G125" s="41">
        <f>E125+F125</f>
        <v>20000</v>
      </c>
    </row>
    <row r="126" spans="1:7" ht="25.5" hidden="1">
      <c r="A126" s="49"/>
      <c r="B126" s="53" t="s">
        <v>169</v>
      </c>
      <c r="C126" s="61" t="s">
        <v>123</v>
      </c>
      <c r="D126" s="61" t="s">
        <v>119</v>
      </c>
      <c r="E126" s="41">
        <v>18000</v>
      </c>
      <c r="F126" s="40"/>
      <c r="G126" s="41">
        <f>E126+F126</f>
        <v>18000</v>
      </c>
    </row>
    <row r="127" spans="1:7" ht="15.75" hidden="1">
      <c r="A127" s="49">
        <v>4</v>
      </c>
      <c r="B127" s="57" t="s">
        <v>30</v>
      </c>
      <c r="C127" s="58"/>
      <c r="D127" s="58"/>
      <c r="E127" s="41"/>
      <c r="F127" s="40"/>
      <c r="G127" s="41"/>
    </row>
    <row r="128" spans="1:7" ht="29.25" hidden="1" customHeight="1">
      <c r="A128" s="49"/>
      <c r="B128" s="73" t="s">
        <v>153</v>
      </c>
      <c r="C128" s="64" t="s">
        <v>123</v>
      </c>
      <c r="D128" s="48" t="s">
        <v>179</v>
      </c>
      <c r="E128" s="41">
        <f>E120</f>
        <v>0</v>
      </c>
      <c r="F128" s="58"/>
      <c r="G128" s="41">
        <f>E128</f>
        <v>0</v>
      </c>
    </row>
    <row r="129" spans="1:7" ht="6" customHeight="1">
      <c r="A129" s="31"/>
    </row>
    <row r="130" spans="1:7" s="19" customFormat="1" ht="36.75" customHeight="1">
      <c r="A130" s="99" t="s">
        <v>155</v>
      </c>
      <c r="B130" s="95"/>
      <c r="C130" s="95"/>
      <c r="D130" s="16"/>
      <c r="E130" s="17"/>
      <c r="F130" s="117" t="s">
        <v>170</v>
      </c>
      <c r="G130" s="117"/>
    </row>
    <row r="131" spans="1:7" s="19" customFormat="1" ht="12" customHeight="1">
      <c r="A131" s="18"/>
      <c r="B131" s="90"/>
      <c r="D131" s="20" t="s">
        <v>31</v>
      </c>
      <c r="F131" s="101" t="s">
        <v>180</v>
      </c>
      <c r="G131" s="101"/>
    </row>
    <row r="132" spans="1:7" s="19" customFormat="1" ht="16.5" customHeight="1">
      <c r="A132" s="95" t="s">
        <v>32</v>
      </c>
      <c r="B132" s="95"/>
      <c r="C132" s="90"/>
      <c r="D132" s="90"/>
    </row>
    <row r="133" spans="1:7" s="19" customFormat="1" ht="18.75" customHeight="1">
      <c r="A133" s="96" t="s">
        <v>187</v>
      </c>
      <c r="B133" s="97"/>
      <c r="C133" s="97"/>
      <c r="D133" s="98"/>
    </row>
    <row r="134" spans="1:7" s="19" customFormat="1" ht="29.25" customHeight="1">
      <c r="A134" s="99" t="s">
        <v>185</v>
      </c>
      <c r="B134" s="95"/>
      <c r="C134" s="95"/>
      <c r="D134" s="16"/>
      <c r="E134" s="17"/>
      <c r="F134" s="100" t="s">
        <v>184</v>
      </c>
      <c r="G134" s="100"/>
    </row>
    <row r="135" spans="1:7" s="87" customFormat="1" ht="12" customHeight="1">
      <c r="B135" s="88"/>
      <c r="C135" s="88"/>
      <c r="D135" s="20" t="s">
        <v>31</v>
      </c>
      <c r="F135" s="101" t="s">
        <v>51</v>
      </c>
      <c r="G135" s="101"/>
    </row>
    <row r="136" spans="1:7" s="19" customFormat="1" ht="14.25" customHeight="1">
      <c r="A136" s="77"/>
      <c r="B136" s="77"/>
      <c r="C136" s="77"/>
      <c r="D136" s="77"/>
      <c r="E136" s="77"/>
      <c r="F136" s="77"/>
      <c r="G136" s="77"/>
    </row>
    <row r="137" spans="1:7" s="19" customFormat="1" ht="0.75" customHeight="1">
      <c r="A137" s="75"/>
      <c r="B137" s="19" t="s">
        <v>82</v>
      </c>
    </row>
    <row r="138" spans="1:7" s="19" customFormat="1" ht="16.5" customHeight="1">
      <c r="A138" s="86"/>
      <c r="B138" s="77"/>
      <c r="C138" s="77"/>
      <c r="D138" s="77"/>
      <c r="E138" s="77"/>
      <c r="F138" s="77"/>
      <c r="G138" s="77"/>
    </row>
  </sheetData>
  <mergeCells count="47">
    <mergeCell ref="E9:G9"/>
    <mergeCell ref="F1:G3"/>
    <mergeCell ref="E5:G5"/>
    <mergeCell ref="E6:G6"/>
    <mergeCell ref="E7:G7"/>
    <mergeCell ref="E8:G8"/>
    <mergeCell ref="B23:G23"/>
    <mergeCell ref="E10:G10"/>
    <mergeCell ref="A13:G13"/>
    <mergeCell ref="A14:G14"/>
    <mergeCell ref="D17:F17"/>
    <mergeCell ref="A18:C18"/>
    <mergeCell ref="D18:E18"/>
    <mergeCell ref="D19:F19"/>
    <mergeCell ref="A20:C20"/>
    <mergeCell ref="D20:E20"/>
    <mergeCell ref="E21:F21"/>
    <mergeCell ref="E22:F22"/>
    <mergeCell ref="A49:B49"/>
    <mergeCell ref="B24:G24"/>
    <mergeCell ref="B25:G25"/>
    <mergeCell ref="B27:G27"/>
    <mergeCell ref="B29:G29"/>
    <mergeCell ref="B30:G30"/>
    <mergeCell ref="B33:G33"/>
    <mergeCell ref="B35:G35"/>
    <mergeCell ref="B36:G36"/>
    <mergeCell ref="B37:G37"/>
    <mergeCell ref="B43:E43"/>
    <mergeCell ref="B47:E47"/>
    <mergeCell ref="F131:G131"/>
    <mergeCell ref="A51:A52"/>
    <mergeCell ref="B51:G51"/>
    <mergeCell ref="A57:B57"/>
    <mergeCell ref="B59:G59"/>
    <mergeCell ref="B63:F63"/>
    <mergeCell ref="B64:E64"/>
    <mergeCell ref="B88:D88"/>
    <mergeCell ref="B117:D117"/>
    <mergeCell ref="B118:D118"/>
    <mergeCell ref="A130:C130"/>
    <mergeCell ref="F130:G130"/>
    <mergeCell ref="A132:B132"/>
    <mergeCell ref="A133:D133"/>
    <mergeCell ref="A134:C134"/>
    <mergeCell ref="F134:G134"/>
    <mergeCell ref="F135:G135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4" zoomScaleNormal="100" workbookViewId="0">
      <selection activeCell="S13" sqref="S13"/>
    </sheetView>
  </sheetViews>
  <sheetFormatPr defaultColWidth="9.125" defaultRowHeight="15.75"/>
  <cols>
    <col min="1" max="1" width="4.375" style="7" customWidth="1"/>
    <col min="2" max="2" width="12.25" style="7" customWidth="1"/>
    <col min="3" max="3" width="11.375" style="7" customWidth="1"/>
    <col min="4" max="4" width="9.125" style="7"/>
    <col min="5" max="13" width="13" style="7" customWidth="1"/>
    <col min="14" max="16384" width="9.125" style="7"/>
  </cols>
  <sheetData>
    <row r="1" spans="1:13" ht="15.75" customHeight="1">
      <c r="J1" s="153" t="s">
        <v>70</v>
      </c>
      <c r="K1" s="153"/>
      <c r="L1" s="153"/>
      <c r="M1" s="153"/>
    </row>
    <row r="2" spans="1:13">
      <c r="J2" s="153"/>
      <c r="K2" s="153"/>
      <c r="L2" s="153"/>
      <c r="M2" s="153"/>
    </row>
    <row r="3" spans="1:13">
      <c r="J3" s="153"/>
      <c r="K3" s="153"/>
      <c r="L3" s="153"/>
      <c r="M3" s="153"/>
    </row>
    <row r="4" spans="1:13">
      <c r="J4" s="153"/>
      <c r="K4" s="153"/>
      <c r="L4" s="153"/>
      <c r="M4" s="153"/>
    </row>
    <row r="5" spans="1:13">
      <c r="A5" s="157" t="s">
        <v>36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>
      <c r="A6" s="157" t="s">
        <v>52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3">
      <c r="A7" s="152" t="s">
        <v>3</v>
      </c>
      <c r="B7" s="6"/>
      <c r="C7" s="4"/>
      <c r="E7" s="155"/>
      <c r="F7" s="155"/>
      <c r="G7" s="155"/>
      <c r="H7" s="155"/>
      <c r="I7" s="155"/>
      <c r="J7" s="155"/>
      <c r="K7" s="155"/>
      <c r="L7" s="155"/>
      <c r="M7" s="155"/>
    </row>
    <row r="8" spans="1:13" ht="15" customHeight="1">
      <c r="A8" s="152"/>
      <c r="B8" s="12" t="s">
        <v>45</v>
      </c>
      <c r="C8" s="14"/>
      <c r="D8" s="15"/>
      <c r="E8" s="156" t="s">
        <v>34</v>
      </c>
      <c r="F8" s="156"/>
      <c r="G8" s="156"/>
      <c r="H8" s="156"/>
      <c r="I8" s="156"/>
      <c r="J8" s="156"/>
      <c r="K8" s="156"/>
      <c r="L8" s="156"/>
      <c r="M8" s="156"/>
    </row>
    <row r="9" spans="1:13">
      <c r="A9" s="152" t="s">
        <v>4</v>
      </c>
      <c r="B9" s="6"/>
      <c r="C9" s="4"/>
      <c r="E9" s="155"/>
      <c r="F9" s="155"/>
      <c r="G9" s="155"/>
      <c r="H9" s="155"/>
      <c r="I9" s="155"/>
      <c r="J9" s="155"/>
      <c r="K9" s="155"/>
      <c r="L9" s="155"/>
      <c r="M9" s="155"/>
    </row>
    <row r="10" spans="1:13" ht="15" customHeight="1">
      <c r="A10" s="152"/>
      <c r="B10" s="12" t="s">
        <v>45</v>
      </c>
      <c r="C10" s="14"/>
      <c r="D10" s="15"/>
      <c r="E10" s="147" t="s">
        <v>33</v>
      </c>
      <c r="F10" s="147"/>
      <c r="G10" s="147"/>
      <c r="H10" s="147"/>
      <c r="I10" s="147"/>
      <c r="J10" s="147"/>
      <c r="K10" s="147"/>
      <c r="L10" s="147"/>
      <c r="M10" s="147"/>
    </row>
    <row r="11" spans="1:13">
      <c r="A11" s="152" t="s">
        <v>5</v>
      </c>
      <c r="B11" s="6"/>
      <c r="C11" s="6"/>
      <c r="E11" s="155"/>
      <c r="F11" s="155"/>
      <c r="G11" s="155"/>
      <c r="H11" s="155"/>
      <c r="I11" s="155"/>
      <c r="J11" s="155"/>
      <c r="K11" s="155"/>
      <c r="L11" s="155"/>
      <c r="M11" s="155"/>
    </row>
    <row r="12" spans="1:13" ht="15" customHeight="1">
      <c r="A12" s="152"/>
      <c r="B12" s="12" t="s">
        <v>45</v>
      </c>
      <c r="C12" s="3" t="s">
        <v>6</v>
      </c>
      <c r="D12" s="15"/>
      <c r="E12" s="156" t="s">
        <v>35</v>
      </c>
      <c r="F12" s="156"/>
      <c r="G12" s="156"/>
      <c r="H12" s="156"/>
      <c r="I12" s="156"/>
      <c r="J12" s="156"/>
      <c r="K12" s="156"/>
      <c r="L12" s="156"/>
      <c r="M12" s="156"/>
    </row>
    <row r="13" spans="1:13" ht="19.5" customHeight="1">
      <c r="A13" s="151" t="s">
        <v>53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</row>
    <row r="14" spans="1:13">
      <c r="A14" s="1"/>
    </row>
    <row r="15" spans="1:13" ht="31.5">
      <c r="A15" s="5" t="s">
        <v>44</v>
      </c>
      <c r="B15" s="143" t="s">
        <v>47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1:13">
      <c r="A16" s="5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</row>
    <row r="17" spans="1:26">
      <c r="A17" s="5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1:26">
      <c r="A18" s="1"/>
    </row>
    <row r="19" spans="1:26">
      <c r="A19" s="8" t="s">
        <v>54</v>
      </c>
    </row>
    <row r="20" spans="1:26">
      <c r="A20" s="4"/>
    </row>
    <row r="21" spans="1:26">
      <c r="A21" s="8" t="s">
        <v>55</v>
      </c>
    </row>
    <row r="22" spans="1:26">
      <c r="A22" s="1"/>
    </row>
    <row r="23" spans="1:26" ht="32.25" customHeight="1">
      <c r="A23" s="5" t="s">
        <v>44</v>
      </c>
      <c r="B23" s="143" t="s">
        <v>12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</row>
    <row r="24" spans="1:26">
      <c r="A24" s="5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</row>
    <row r="25" spans="1:26">
      <c r="A25" s="5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  <row r="26" spans="1:26">
      <c r="A26" s="1"/>
    </row>
    <row r="27" spans="1:26">
      <c r="A27" s="8" t="s">
        <v>56</v>
      </c>
    </row>
    <row r="28" spans="1:26" ht="15.75" customHeight="1">
      <c r="B28" s="13"/>
      <c r="L28" s="13" t="s">
        <v>49</v>
      </c>
    </row>
    <row r="29" spans="1:26">
      <c r="A29" s="1"/>
    </row>
    <row r="30" spans="1:26" ht="30" customHeight="1">
      <c r="A30" s="143" t="s">
        <v>44</v>
      </c>
      <c r="B30" s="143" t="s">
        <v>57</v>
      </c>
      <c r="C30" s="143"/>
      <c r="D30" s="143"/>
      <c r="E30" s="143" t="s">
        <v>37</v>
      </c>
      <c r="F30" s="143"/>
      <c r="G30" s="143"/>
      <c r="H30" s="143" t="s">
        <v>58</v>
      </c>
      <c r="I30" s="143"/>
      <c r="J30" s="143"/>
      <c r="K30" s="143" t="s">
        <v>38</v>
      </c>
      <c r="L30" s="143"/>
      <c r="M30" s="143"/>
      <c r="R30" s="154"/>
      <c r="S30" s="154"/>
      <c r="T30" s="154"/>
      <c r="U30" s="154"/>
      <c r="V30" s="154"/>
      <c r="W30" s="154"/>
      <c r="X30" s="154"/>
      <c r="Y30" s="154"/>
      <c r="Z30" s="154"/>
    </row>
    <row r="31" spans="1:26" ht="33" customHeight="1">
      <c r="A31" s="143"/>
      <c r="B31" s="143"/>
      <c r="C31" s="143"/>
      <c r="D31" s="143"/>
      <c r="E31" s="5" t="s">
        <v>39</v>
      </c>
      <c r="F31" s="5" t="s">
        <v>40</v>
      </c>
      <c r="G31" s="5" t="s">
        <v>41</v>
      </c>
      <c r="H31" s="5" t="s">
        <v>39</v>
      </c>
      <c r="I31" s="5" t="s">
        <v>40</v>
      </c>
      <c r="J31" s="5" t="s">
        <v>41</v>
      </c>
      <c r="K31" s="5" t="s">
        <v>39</v>
      </c>
      <c r="L31" s="5" t="s">
        <v>40</v>
      </c>
      <c r="M31" s="5" t="s">
        <v>41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5">
        <v>1</v>
      </c>
      <c r="B32" s="143">
        <v>2</v>
      </c>
      <c r="C32" s="143"/>
      <c r="D32" s="143"/>
      <c r="E32" s="5">
        <v>3</v>
      </c>
      <c r="F32" s="5">
        <v>4</v>
      </c>
      <c r="G32" s="5">
        <v>5</v>
      </c>
      <c r="H32" s="5">
        <v>6</v>
      </c>
      <c r="I32" s="5">
        <v>7</v>
      </c>
      <c r="J32" s="5">
        <v>8</v>
      </c>
      <c r="K32" s="5">
        <v>9</v>
      </c>
      <c r="L32" s="5">
        <v>10</v>
      </c>
      <c r="M32" s="5">
        <v>11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5"/>
      <c r="B33" s="143" t="s">
        <v>18</v>
      </c>
      <c r="C33" s="143"/>
      <c r="D33" s="143"/>
      <c r="E33" s="5"/>
      <c r="F33" s="5"/>
      <c r="G33" s="5"/>
      <c r="H33" s="5"/>
      <c r="I33" s="5"/>
      <c r="J33" s="5"/>
      <c r="K33" s="5"/>
      <c r="L33" s="5"/>
      <c r="M33" s="5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5"/>
      <c r="B34" s="143"/>
      <c r="C34" s="143"/>
      <c r="D34" s="143"/>
      <c r="E34" s="5"/>
      <c r="F34" s="5"/>
      <c r="G34" s="5"/>
      <c r="H34" s="5"/>
      <c r="I34" s="5"/>
      <c r="J34" s="5"/>
      <c r="K34" s="5"/>
      <c r="L34" s="5"/>
      <c r="M34" s="5"/>
      <c r="R34" s="9"/>
      <c r="S34" s="9"/>
      <c r="T34" s="9"/>
      <c r="U34" s="9"/>
      <c r="V34" s="9"/>
      <c r="W34" s="9"/>
      <c r="X34" s="9"/>
      <c r="Y34" s="9"/>
      <c r="Z34" s="9"/>
    </row>
    <row r="35" spans="1:26" ht="32.25" customHeight="1">
      <c r="A35" s="148" t="s">
        <v>59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</row>
    <row r="36" spans="1:26">
      <c r="A36" s="1"/>
    </row>
    <row r="37" spans="1:26" ht="33" customHeight="1">
      <c r="A37" s="150" t="s">
        <v>60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</row>
    <row r="38" spans="1:26">
      <c r="K38" s="4" t="s">
        <v>49</v>
      </c>
    </row>
    <row r="39" spans="1:26">
      <c r="A39" s="1"/>
    </row>
    <row r="40" spans="1:26" ht="31.5" customHeight="1">
      <c r="A40" s="143" t="s">
        <v>11</v>
      </c>
      <c r="B40" s="143" t="s">
        <v>61</v>
      </c>
      <c r="C40" s="143"/>
      <c r="D40" s="143"/>
      <c r="E40" s="143" t="s">
        <v>37</v>
      </c>
      <c r="F40" s="143"/>
      <c r="G40" s="143"/>
      <c r="H40" s="143" t="s">
        <v>58</v>
      </c>
      <c r="I40" s="143"/>
      <c r="J40" s="143"/>
      <c r="K40" s="143" t="s">
        <v>38</v>
      </c>
      <c r="L40" s="143"/>
      <c r="M40" s="143"/>
    </row>
    <row r="41" spans="1:26" ht="33.75" customHeight="1">
      <c r="A41" s="143"/>
      <c r="B41" s="143"/>
      <c r="C41" s="143"/>
      <c r="D41" s="143"/>
      <c r="E41" s="5" t="s">
        <v>39</v>
      </c>
      <c r="F41" s="5" t="s">
        <v>40</v>
      </c>
      <c r="G41" s="5" t="s">
        <v>41</v>
      </c>
      <c r="H41" s="5" t="s">
        <v>39</v>
      </c>
      <c r="I41" s="5" t="s">
        <v>40</v>
      </c>
      <c r="J41" s="5" t="s">
        <v>41</v>
      </c>
      <c r="K41" s="5" t="s">
        <v>39</v>
      </c>
      <c r="L41" s="5" t="s">
        <v>40</v>
      </c>
      <c r="M41" s="5" t="s">
        <v>41</v>
      </c>
    </row>
    <row r="42" spans="1:26">
      <c r="A42" s="5">
        <v>1</v>
      </c>
      <c r="B42" s="143">
        <v>2</v>
      </c>
      <c r="C42" s="143"/>
      <c r="D42" s="143"/>
      <c r="E42" s="5">
        <v>3</v>
      </c>
      <c r="F42" s="5">
        <v>4</v>
      </c>
      <c r="G42" s="5">
        <v>5</v>
      </c>
      <c r="H42" s="5">
        <v>6</v>
      </c>
      <c r="I42" s="5">
        <v>7</v>
      </c>
      <c r="J42" s="5">
        <v>8</v>
      </c>
      <c r="K42" s="5">
        <v>9</v>
      </c>
      <c r="L42" s="5">
        <v>10</v>
      </c>
      <c r="M42" s="5">
        <v>11</v>
      </c>
    </row>
    <row r="43" spans="1:26">
      <c r="A43" s="5"/>
      <c r="B43" s="143"/>
      <c r="C43" s="143"/>
      <c r="D43" s="143"/>
      <c r="E43" s="5"/>
      <c r="F43" s="5"/>
      <c r="G43" s="5"/>
      <c r="H43" s="5"/>
      <c r="I43" s="5"/>
      <c r="J43" s="5"/>
      <c r="K43" s="5"/>
      <c r="L43" s="5"/>
      <c r="M43" s="5"/>
    </row>
    <row r="44" spans="1:26">
      <c r="A44" s="1"/>
    </row>
    <row r="45" spans="1:26">
      <c r="A45" s="8" t="s">
        <v>62</v>
      </c>
    </row>
    <row r="46" spans="1:26">
      <c r="A46" s="1"/>
    </row>
    <row r="47" spans="1:26" ht="53.25" customHeight="1">
      <c r="A47" s="143" t="s">
        <v>11</v>
      </c>
      <c r="B47" s="143" t="s">
        <v>42</v>
      </c>
      <c r="C47" s="143" t="s">
        <v>25</v>
      </c>
      <c r="D47" s="143" t="s">
        <v>26</v>
      </c>
      <c r="E47" s="143" t="s">
        <v>37</v>
      </c>
      <c r="F47" s="143"/>
      <c r="G47" s="143"/>
      <c r="H47" s="143" t="s">
        <v>63</v>
      </c>
      <c r="I47" s="143"/>
      <c r="J47" s="143"/>
      <c r="K47" s="143" t="s">
        <v>38</v>
      </c>
      <c r="L47" s="143"/>
      <c r="M47" s="143"/>
    </row>
    <row r="48" spans="1:26" ht="30.75" customHeight="1">
      <c r="A48" s="143"/>
      <c r="B48" s="143"/>
      <c r="C48" s="143"/>
      <c r="D48" s="143"/>
      <c r="E48" s="5" t="s">
        <v>39</v>
      </c>
      <c r="F48" s="5" t="s">
        <v>40</v>
      </c>
      <c r="G48" s="5" t="s">
        <v>41</v>
      </c>
      <c r="H48" s="5" t="s">
        <v>39</v>
      </c>
      <c r="I48" s="5" t="s">
        <v>40</v>
      </c>
      <c r="J48" s="5" t="s">
        <v>41</v>
      </c>
      <c r="K48" s="5" t="s">
        <v>39</v>
      </c>
      <c r="L48" s="5" t="s">
        <v>40</v>
      </c>
      <c r="M48" s="5" t="s">
        <v>41</v>
      </c>
    </row>
    <row r="49" spans="1:13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</row>
    <row r="50" spans="1:13">
      <c r="A50" s="5">
        <v>1</v>
      </c>
      <c r="B50" s="5" t="s">
        <v>27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>
      <c r="A53" s="143" t="s">
        <v>64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3">
      <c r="A54" s="5">
        <v>2</v>
      </c>
      <c r="B54" s="5" t="s">
        <v>28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143" t="s">
        <v>64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</row>
    <row r="58" spans="1:13">
      <c r="A58" s="5">
        <v>3</v>
      </c>
      <c r="B58" s="5" t="s">
        <v>29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>
      <c r="A61" s="143" t="s">
        <v>64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</row>
    <row r="62" spans="1:13">
      <c r="A62" s="5">
        <v>4</v>
      </c>
      <c r="B62" s="5" t="s">
        <v>30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>
      <c r="A65" s="143" t="s">
        <v>64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</row>
    <row r="66" spans="1:13">
      <c r="A66" s="143" t="s">
        <v>43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</row>
    <row r="67" spans="1:13">
      <c r="A67" s="1"/>
    </row>
    <row r="68" spans="1:13" ht="19.5" customHeight="1">
      <c r="A68" s="8" t="s">
        <v>65</v>
      </c>
      <c r="B68" s="8"/>
      <c r="C68" s="8"/>
      <c r="D68" s="8"/>
    </row>
    <row r="69" spans="1:13" ht="6.75" customHeight="1">
      <c r="A69" s="151" t="s">
        <v>66</v>
      </c>
      <c r="B69" s="151"/>
      <c r="C69" s="151"/>
      <c r="D69" s="151"/>
    </row>
    <row r="70" spans="1:13" ht="19.5" customHeight="1">
      <c r="A70" s="10" t="s">
        <v>67</v>
      </c>
      <c r="B70" s="10"/>
      <c r="C70" s="10"/>
      <c r="D70" s="10"/>
    </row>
    <row r="71" spans="1:13">
      <c r="A71" s="144" t="s">
        <v>69</v>
      </c>
      <c r="B71" s="144"/>
      <c r="C71" s="144"/>
      <c r="D71" s="144"/>
      <c r="E71" s="144"/>
    </row>
    <row r="72" spans="1:13">
      <c r="A72" s="144"/>
      <c r="B72" s="144"/>
      <c r="C72" s="144"/>
      <c r="D72" s="144"/>
      <c r="E72" s="144"/>
      <c r="G72" s="145"/>
      <c r="H72" s="145"/>
      <c r="J72" s="145"/>
      <c r="K72" s="145"/>
      <c r="L72" s="145"/>
      <c r="M72" s="145"/>
    </row>
    <row r="73" spans="1:13" ht="15.75" customHeight="1">
      <c r="A73" s="11"/>
      <c r="B73" s="11"/>
      <c r="C73" s="11"/>
      <c r="D73" s="11"/>
      <c r="E73" s="11"/>
      <c r="G73" s="146" t="s">
        <v>31</v>
      </c>
      <c r="H73" s="146"/>
      <c r="J73" s="147" t="s">
        <v>51</v>
      </c>
      <c r="K73" s="147"/>
      <c r="L73" s="147"/>
      <c r="M73" s="147"/>
    </row>
    <row r="74" spans="1:13" ht="43.5" customHeight="1">
      <c r="A74" s="144" t="s">
        <v>68</v>
      </c>
      <c r="B74" s="144"/>
      <c r="C74" s="144"/>
      <c r="D74" s="144"/>
      <c r="E74" s="144"/>
      <c r="G74" s="145"/>
      <c r="H74" s="145"/>
      <c r="J74" s="145"/>
      <c r="K74" s="145"/>
      <c r="L74" s="145"/>
      <c r="M74" s="145"/>
    </row>
    <row r="75" spans="1:13" ht="15.75" customHeight="1">
      <c r="A75" s="144"/>
      <c r="B75" s="144"/>
      <c r="C75" s="144"/>
      <c r="D75" s="144"/>
      <c r="E75" s="144"/>
      <c r="G75" s="146" t="s">
        <v>31</v>
      </c>
      <c r="H75" s="146"/>
      <c r="J75" s="147" t="s">
        <v>51</v>
      </c>
      <c r="K75" s="147"/>
      <c r="L75" s="147"/>
      <c r="M75" s="147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30:M30"/>
    <mergeCell ref="B30:D31"/>
    <mergeCell ref="A9:A10"/>
    <mergeCell ref="A13:M13"/>
    <mergeCell ref="B23:M23"/>
    <mergeCell ref="B24:M24"/>
    <mergeCell ref="B25:M25"/>
    <mergeCell ref="B17:M17"/>
    <mergeCell ref="A40:A41"/>
    <mergeCell ref="E40:G40"/>
    <mergeCell ref="H40:J40"/>
    <mergeCell ref="A30:A31"/>
    <mergeCell ref="E30:G30"/>
    <mergeCell ref="H30:J30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24.02.2022 р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2023-02-23T06:40:11Z</cp:lastPrinted>
  <dcterms:created xsi:type="dcterms:W3CDTF">2018-12-28T08:43:53Z</dcterms:created>
  <dcterms:modified xsi:type="dcterms:W3CDTF">2023-03-22T14:01:32Z</dcterms:modified>
</cp:coreProperties>
</file>