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30.05.2022" sheetId="5" r:id="rId1"/>
    <sheet name="звіт з 01.01.2020" sheetId="3" state="hidden" r:id="rId2"/>
  </sheets>
  <definedNames>
    <definedName name="_xlnm.Print_Area" localSheetId="1">'звіт з 01.01.2020'!$A$1:$M$75</definedName>
  </definedNames>
  <calcPr calcId="125725"/>
</workbook>
</file>

<file path=xl/calcChain.xml><?xml version="1.0" encoding="utf-8"?>
<calcChain xmlns="http://schemas.openxmlformats.org/spreadsheetml/2006/main">
  <c r="F90" i="5"/>
  <c r="F91"/>
  <c r="G91" s="1"/>
  <c r="F100"/>
  <c r="F101"/>
  <c r="G101" s="1"/>
  <c r="F119"/>
  <c r="F121" s="1"/>
  <c r="G121" s="1"/>
  <c r="G125"/>
  <c r="G123"/>
  <c r="F110"/>
  <c r="G110" s="1"/>
  <c r="G116"/>
  <c r="G112"/>
  <c r="F80"/>
  <c r="F84" s="1"/>
  <c r="D45"/>
  <c r="F108" l="1"/>
  <c r="G108" s="1"/>
  <c r="F114"/>
  <c r="G114" s="1"/>
  <c r="F117"/>
  <c r="G117"/>
  <c r="D60"/>
  <c r="F98"/>
  <c r="F105" s="1"/>
  <c r="F88"/>
  <c r="F95" s="1"/>
  <c r="G88"/>
  <c r="D50"/>
  <c r="E50" s="1"/>
  <c r="D51"/>
  <c r="E51" s="1"/>
  <c r="G119"/>
  <c r="D46"/>
  <c r="G107"/>
  <c r="G105"/>
  <c r="G103"/>
  <c r="F87" l="1"/>
  <c r="G100"/>
  <c r="G97"/>
  <c r="G95"/>
  <c r="G93"/>
  <c r="G90"/>
  <c r="G82"/>
  <c r="F86"/>
  <c r="G86" s="1"/>
  <c r="G75"/>
  <c r="F73"/>
  <c r="F77" s="1"/>
  <c r="G77" s="1"/>
  <c r="G71"/>
  <c r="G70"/>
  <c r="F68"/>
  <c r="D61"/>
  <c r="E60"/>
  <c r="E61" s="1"/>
  <c r="G68" l="1"/>
  <c r="D48"/>
  <c r="G98"/>
  <c r="D49"/>
  <c r="E49" s="1"/>
  <c r="E45"/>
  <c r="F78"/>
  <c r="F67" s="1"/>
  <c r="G73"/>
  <c r="G80"/>
  <c r="G84"/>
  <c r="E48" l="1"/>
  <c r="D47"/>
  <c r="G87"/>
  <c r="G78"/>
  <c r="D44"/>
  <c r="G67"/>
  <c r="D52" l="1"/>
  <c r="E46"/>
  <c r="E44"/>
  <c r="E47" l="1"/>
  <c r="E52" l="1"/>
</calcChain>
</file>

<file path=xl/sharedStrings.xml><?xml version="1.0" encoding="utf-8"?>
<sst xmlns="http://schemas.openxmlformats.org/spreadsheetml/2006/main" count="308" uniqueCount="161">
  <si>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</si>
  <si>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</si>
  <si>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</si>
  <si>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</si>
  <si>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</si>
  <si>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</si>
  <si>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</si>
  <si>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</si>
  <si>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</si>
  <si>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</si>
  <si>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</si>
  <si>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</si>
  <si>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</si>
  <si>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</si>
  <si>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</si>
  <si>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</si>
  <si>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</si>
  <si>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</si>
  <si>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</si>
  <si>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</si>
  <si>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</si>
  <si>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</si>
  <si>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</si>
  <si>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</si>
  <si>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</si>
  <si>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</si>
  <si>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</si>
  <si>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</si>
  <si>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</si>
  <si>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</si>
  <si>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</si>
  <si>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</si>
  <si>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</si>
  <si>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</si>
  <si>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</si>
  <si>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</si>
  <si>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</si>
  <si>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</si>
  <si>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</si>
  <si>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</si>
  <si>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</si>
  <si>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</si>
  <si>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</si>
  <si>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</si>
  <si>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</si>
  <si>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</si>
  <si>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</si>
  <si>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</si>
  <si>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</si>
  <si>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</si>
  <si>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</si>
  <si>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</si>
  <si>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</si>
  <si>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</si>
  <si>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</si>
  <si>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</si>
  <si>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</si>
  <si>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</si>
  <si>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</si>
  <si>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</si>
  <si>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</si>
  <si>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</si>
  <si>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</si>
  <si>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</si>
  <si>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</si>
  <si>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</si>
  <si>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</si>
  <si>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</si>
  <si>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</si>
  <si>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</si>
  <si>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</si>
  <si>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</si>
  <si>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</si>
  <si>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</si>
  <si>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</si>
  <si>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</si>
  <si>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</si>
  <si>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</si>
  <si>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</si>
  <si>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</si>
  <si>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</si>
  <si>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</si>
  <si>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</si>
  <si>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0511</t>
  </si>
  <si>
    <t>Охорона та раціональне використання природних ресурсів</t>
  </si>
  <si>
    <t>Управління комунального господарства Коломийської міської ради</t>
  </si>
  <si>
    <t>раціональне використання і відтворення природних ресурсів</t>
  </si>
  <si>
    <t>Покращення екологічної ситуації та естетичного вигляду міста</t>
  </si>
  <si>
    <t>Мета бюджетної програми:</t>
  </si>
  <si>
    <t>– охорона навколишнього середовища</t>
  </si>
  <si>
    <t>– недопущення забруднення стічними госпфекальними стоками водойм, водовідвідних канав</t>
  </si>
  <si>
    <t>Охорона навколишнього середовища</t>
  </si>
  <si>
    <t>1.Провести очищення русел річок</t>
  </si>
  <si>
    <t>2.Посадка саджанців декоративних дерев</t>
  </si>
  <si>
    <t>Недопущення забруднення стічними госпфекальними стоками водойм, водовідвідних канав</t>
  </si>
  <si>
    <t xml:space="preserve"> </t>
  </si>
  <si>
    <t>Обсяг видатків на проведення очищення русел річок</t>
  </si>
  <si>
    <t>Загальна протяжність русел річок</t>
  </si>
  <si>
    <t>м.п.</t>
  </si>
  <si>
    <t>Інвентаризація об’єктів</t>
  </si>
  <si>
    <t xml:space="preserve">Кількість русел річок, які плануються очистити </t>
  </si>
  <si>
    <t>План робіт</t>
  </si>
  <si>
    <t>Середня вартість очистки 1 м.п. русла</t>
  </si>
  <si>
    <t>грн.</t>
  </si>
  <si>
    <t>розрахунок</t>
  </si>
  <si>
    <t>відсоток очищення русел від  загальної протяжності</t>
  </si>
  <si>
    <t>%</t>
  </si>
  <si>
    <t>Кількість саджанців, які планується посадити</t>
  </si>
  <si>
    <t>шт.</t>
  </si>
  <si>
    <t>Середня вартість посадки 1 саджанця декоративних дерев</t>
  </si>
  <si>
    <t>збільшення вартості зелених насаджень</t>
  </si>
  <si>
    <t>грн</t>
  </si>
  <si>
    <t>план робіт</t>
  </si>
  <si>
    <t>м</t>
  </si>
  <si>
    <t>захист життя і здоров'я населення від негативного впливу, зумовленого забрудненням навколишнього природного середовища</t>
  </si>
  <si>
    <t>план видатків</t>
  </si>
  <si>
    <t>"Охорона навколишнього природного середовища на 2021-2025 роки"</t>
  </si>
  <si>
    <t>– раціональне поводження з побутовими відходами</t>
  </si>
  <si>
    <t>Наказ</t>
  </si>
  <si>
    <r>
      <t>___</t>
    </r>
    <r>
      <rPr>
        <u/>
        <sz val="12"/>
        <color indexed="8"/>
        <rFont val="Times New Roman"/>
        <family val="1"/>
        <charset val="204"/>
      </rPr>
      <t>від ______________р.</t>
    </r>
    <r>
      <rPr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sz val="12"/>
        <color indexed="8"/>
        <rFont val="Times New Roman"/>
        <family val="1"/>
        <charset val="204"/>
      </rPr>
      <t>______</t>
    </r>
  </si>
  <si>
    <t>1.1.Провести очищення русел річок</t>
  </si>
  <si>
    <t>09530000000</t>
  </si>
  <si>
    <t>Протяжність каналізації, яку планується побудувати по вул.Довбуша в м.Коломия</t>
  </si>
  <si>
    <t>середня вартість будівництва 1 м.п. каналізаційної мережі по вул Довбуша в м. Коломия</t>
  </si>
  <si>
    <t>відсоток  виконання завдання з нового будівництва каналізаційної мережі по вул Довбуша в м. Коломия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</si>
  <si>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26.08.2016 №836</t>
    </r>
  </si>
  <si>
    <t>Обсяг видатків на посадку саджанців декоративних дерев</t>
  </si>
  <si>
    <t>Обсяг видатків  на проведення нового будівництва каналізаційної мережі по вул.Войнаровського в м.Коломиї</t>
  </si>
  <si>
    <t>Протяжність каналізації, яку планується побудувати по вул.Войнаровського</t>
  </si>
  <si>
    <t>середня вартість будівництва 1 м.п. каналізаційної мережі по вул.Войнаровського</t>
  </si>
  <si>
    <t>відсоток  виконання завдання по новому будівництві каналізаційної мережі по вул.Войнаровського в м.Коломиї</t>
  </si>
  <si>
    <t>Начальник управління комунального господарства</t>
  </si>
  <si>
    <t>Андрій РАДОВЕЦЬ</t>
  </si>
  <si>
    <t>Ольга ЦИГАНЧУК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</si>
  <si>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 xml:space="preserve"> рік</t>
    </r>
  </si>
  <si>
    <t>1.2. Посадка саджанців декоративних дерев</t>
  </si>
  <si>
    <t>обсяг видатків на проведення нового будівництва каналізаційної мережі по вул.Довбуша в м.Коломия</t>
  </si>
  <si>
    <t xml:space="preserve">  </t>
  </si>
  <si>
    <t>Фінансове управління Коломийської міської ради</t>
  </si>
  <si>
    <t>М.П.</t>
  </si>
  <si>
    <t>2.3.Нове будівництво каналізаційної мережі по вул.Квітковій,вул.Лісовій,вул.Будівельній в м.Коломиї(виконання рішення суду)</t>
  </si>
  <si>
    <t>обсяг видатків на проведення нового будівництва каналізаційної мережі по вул.Квітковій,вул.Лісовій,вул.Будівельній в м.Коломиї(виконання рішення суду)</t>
  </si>
  <si>
    <t>відсоток  виконання завдання з нового будівництва каналізаційної мережі по вул.Квітковій,вул.Лісовій,вул.Будівельній в м.Коломиї(виконання рішення суду)</t>
  </si>
  <si>
    <t>кількість рішень суду щодо відшкодування вартості робіт по обєкту :нове будівництво каналізаційної мережі по вул.Квітковій,вул.Лісовій,вул.Будівельній в м.Коломиї</t>
  </si>
  <si>
    <t>середня вартість відшкодування вартості робіт згідно рішення суду по обєкту:нове будівництво каналізаційної мережі по вул.Квітковій,вул.Лісовій,вул.Будівельній в м.Коломиї</t>
  </si>
  <si>
    <t xml:space="preserve">Протяжність каналізаційних мереж, які планується побудувати по вул.Франка в м.Коломия </t>
  </si>
  <si>
    <t>середня вартість будівництва 1 м.п. каналізаційної мережі по вул Франка в м. Коломия</t>
  </si>
  <si>
    <t>відсоток  виконання завдання з нового будівництва каналізаційних мереж по вул.Франка в м. Коломия</t>
  </si>
  <si>
    <t>3.Нове будівництво каналізаційної мережі по вул.Квітковій,вул.Лісовій,вул.Будівельній в м.Коломиї(виконання рішення суду)</t>
  </si>
  <si>
    <t>обсяг видатків на проведення нового будівництва каналізаційної мережі по вул.Довбуша в м.Коломия - субвеція з обласного бюджету</t>
  </si>
  <si>
    <t xml:space="preserve">2. Нове будівництво каналізаційної мережі по вул.Довбуша в м.Коломиї  (в т.ч. субвенція з обласного бюджету) </t>
  </si>
  <si>
    <t xml:space="preserve">2.2.Нове будівництво каналізаційної мережі по вул.Довбуша в м.Коломиї  (в т.ч. субвенція з обласного бюджету) </t>
  </si>
  <si>
    <t>Обсяг видатків  на проведення нового будівництва каналізаційної мережі по вул.Войнаровського в м.Коломиї - субвенція з обласного бюджету</t>
  </si>
  <si>
    <t xml:space="preserve">2.1. Нове будівництво каналізаційної мережі по вул.Войнаровського в м. Коломиї (в т.ч. субвенція з обласного бюджету) </t>
  </si>
  <si>
    <t xml:space="preserve">2.4.Нове будівництво каналізаційних мереж по вул.Франка в м.Коломия Івано-Франківської області (субвенція з обласного бюджету) </t>
  </si>
  <si>
    <t>обсяг видатків на проведення нового будівництва каналізаційних мереж по вул.Франка в м.Коломия Івано-Франківської області (субвенція з обласного бюджету)</t>
  </si>
  <si>
    <t xml:space="preserve">4.Нове будівництво каналізаційних мереж по вул.Франка в м.Коломия Івано-Франківської області (субвенція з обласного бюджету) </t>
  </si>
  <si>
    <t xml:space="preserve">1. Нове будівництво каналізаційної мережі по вул.Войнаровського в м. Коломиї (в т.ч. субвенція з обласного бюджету) </t>
  </si>
  <si>
    <t xml:space="preserve">Голова ліквідаційної комісії фінансового управління     </t>
  </si>
  <si>
    <r>
      <t xml:space="preserve">Обсяг бюджетних призначень / бюджетних асигнувань - </t>
    </r>
    <r>
      <rPr>
        <b/>
        <u/>
        <sz val="12"/>
        <color rgb="FF000000"/>
        <rFont val="Times New Roman"/>
        <family val="1"/>
        <charset val="204"/>
      </rPr>
      <t>2 592 302,22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 2 592 302,22 </t>
    </r>
    <r>
      <rPr>
        <sz val="12"/>
        <color indexed="8"/>
        <rFont val="Times New Roman"/>
        <family val="1"/>
        <charset val="204"/>
      </rPr>
      <t xml:space="preserve"> гривень.</t>
    </r>
  </si>
  <si>
    <t>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21.12.2021 року № 1659-25/2021 «Про бюджет Коломийської міської територіальної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</t>
  </si>
</sst>
</file>

<file path=xl/styles.xml><?xml version="1.0" encoding="utf-8"?>
<styleSheet xmlns="http://schemas.openxmlformats.org/spreadsheetml/2006/main">
  <numFmts count="1">
    <numFmt numFmtId="164" formatCode="#,##0.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/>
    <xf numFmtId="0" fontId="9" fillId="2" borderId="0" xfId="0" applyFont="1" applyFill="1"/>
    <xf numFmtId="0" fontId="8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Border="1" applyAlignment="1">
      <alignment wrapText="1"/>
    </xf>
    <xf numFmtId="49" fontId="14" fillId="2" borderId="2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10" fillId="2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vertical="center"/>
    </xf>
    <xf numFmtId="0" fontId="20" fillId="2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center" wrapText="1"/>
    </xf>
    <xf numFmtId="0" fontId="31" fillId="2" borderId="0" xfId="0" applyFont="1" applyFill="1" applyAlignment="1"/>
    <xf numFmtId="0" fontId="3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4" fillId="2" borderId="2" xfId="0" applyFont="1" applyFill="1" applyBorder="1" applyAlignment="1">
      <alignment horizontal="center" wrapText="1"/>
    </xf>
    <xf numFmtId="49" fontId="25" fillId="2" borderId="5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1" fillId="2" borderId="2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/>
    </xf>
    <xf numFmtId="0" fontId="0" fillId="0" borderId="0" xfId="0" applyAlignment="1"/>
    <xf numFmtId="0" fontId="29" fillId="0" borderId="2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/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topLeftCell="A10" workbookViewId="0">
      <selection activeCell="A20" sqref="A20:C20"/>
    </sheetView>
  </sheetViews>
  <sheetFormatPr defaultColWidth="21.625" defaultRowHeight="15"/>
  <cols>
    <col min="1" max="1" width="6.625" style="15" customWidth="1"/>
    <col min="2" max="2" width="34.125" style="15" customWidth="1"/>
    <col min="3" max="4" width="21.625" style="15"/>
    <col min="5" max="5" width="20.125" style="15" customWidth="1"/>
    <col min="6" max="6" width="19.875" style="15" customWidth="1"/>
    <col min="7" max="7" width="19.125" style="15" customWidth="1"/>
    <col min="8" max="16384" width="21.625" style="15"/>
  </cols>
  <sheetData>
    <row r="1" spans="1:7">
      <c r="F1" s="106" t="s">
        <v>72</v>
      </c>
      <c r="G1" s="107"/>
    </row>
    <row r="2" spans="1:7">
      <c r="F2" s="107"/>
      <c r="G2" s="107"/>
    </row>
    <row r="3" spans="1:7" ht="32.25" customHeight="1">
      <c r="F3" s="107"/>
      <c r="G3" s="107"/>
    </row>
    <row r="4" spans="1:7" ht="15.75">
      <c r="A4" s="16"/>
      <c r="E4" s="16" t="s">
        <v>0</v>
      </c>
    </row>
    <row r="5" spans="1:7" ht="15.75">
      <c r="A5" s="16"/>
      <c r="E5" s="108" t="s">
        <v>118</v>
      </c>
      <c r="F5" s="108"/>
      <c r="G5" s="108"/>
    </row>
    <row r="6" spans="1:7" ht="15.75">
      <c r="A6" s="16"/>
      <c r="B6" s="16"/>
      <c r="E6" s="109" t="s">
        <v>85</v>
      </c>
      <c r="F6" s="109"/>
      <c r="G6" s="109"/>
    </row>
    <row r="7" spans="1:7" ht="13.5" customHeight="1">
      <c r="A7" s="16"/>
      <c r="E7" s="105" t="s">
        <v>1</v>
      </c>
      <c r="F7" s="105"/>
      <c r="G7" s="105"/>
    </row>
    <row r="8" spans="1:7" ht="6" customHeight="1">
      <c r="A8" s="16"/>
      <c r="B8" s="16"/>
      <c r="E8" s="110"/>
      <c r="F8" s="110"/>
      <c r="G8" s="110"/>
    </row>
    <row r="9" spans="1:7" ht="15" customHeight="1">
      <c r="A9" s="16"/>
      <c r="E9" s="105"/>
      <c r="F9" s="105"/>
      <c r="G9" s="105"/>
    </row>
    <row r="10" spans="1:7" ht="15.75">
      <c r="A10" s="16"/>
      <c r="E10" s="103" t="s">
        <v>119</v>
      </c>
      <c r="F10" s="103"/>
      <c r="G10" s="103"/>
    </row>
    <row r="13" spans="1:7" ht="15.75">
      <c r="A13" s="111" t="s">
        <v>2</v>
      </c>
      <c r="B13" s="111"/>
      <c r="C13" s="111"/>
      <c r="D13" s="111"/>
      <c r="E13" s="111"/>
      <c r="F13" s="111"/>
      <c r="G13" s="111"/>
    </row>
    <row r="14" spans="1:7" ht="15.75">
      <c r="A14" s="111" t="s">
        <v>134</v>
      </c>
      <c r="B14" s="111"/>
      <c r="C14" s="111"/>
      <c r="D14" s="111"/>
      <c r="E14" s="111"/>
      <c r="F14" s="111"/>
      <c r="G14" s="111"/>
    </row>
    <row r="17" spans="1:7" ht="15" customHeight="1">
      <c r="A17" s="17" t="s">
        <v>73</v>
      </c>
      <c r="B17" s="17">
        <v>3100000</v>
      </c>
      <c r="C17" s="17"/>
      <c r="D17" s="112" t="s">
        <v>85</v>
      </c>
      <c r="E17" s="112"/>
      <c r="F17" s="112"/>
      <c r="G17" s="87">
        <v>31692820</v>
      </c>
    </row>
    <row r="18" spans="1:7" ht="28.5" customHeight="1">
      <c r="A18" s="97" t="s">
        <v>81</v>
      </c>
      <c r="B18" s="97"/>
      <c r="C18" s="97"/>
      <c r="D18" s="98" t="s">
        <v>1</v>
      </c>
      <c r="E18" s="98"/>
      <c r="F18" s="22"/>
      <c r="G18" s="63" t="s">
        <v>74</v>
      </c>
    </row>
    <row r="19" spans="1:7" ht="18.75" customHeight="1">
      <c r="A19" s="18" t="s">
        <v>75</v>
      </c>
      <c r="B19" s="18">
        <v>3110000</v>
      </c>
      <c r="C19" s="18"/>
      <c r="D19" s="113" t="s">
        <v>85</v>
      </c>
      <c r="E19" s="113"/>
      <c r="F19" s="113"/>
      <c r="G19" s="88">
        <v>31692820</v>
      </c>
    </row>
    <row r="20" spans="1:7" ht="23.25" customHeight="1">
      <c r="A20" s="97" t="s">
        <v>77</v>
      </c>
      <c r="B20" s="97"/>
      <c r="C20" s="97"/>
      <c r="D20" s="98" t="s">
        <v>33</v>
      </c>
      <c r="E20" s="98"/>
      <c r="F20" s="22"/>
      <c r="G20" s="63" t="s">
        <v>74</v>
      </c>
    </row>
    <row r="21" spans="1:7" ht="36" customHeight="1">
      <c r="A21" s="19" t="s">
        <v>76</v>
      </c>
      <c r="B21" s="85">
        <v>3118311</v>
      </c>
      <c r="C21" s="85">
        <v>8311</v>
      </c>
      <c r="D21" s="20" t="s">
        <v>83</v>
      </c>
      <c r="E21" s="99" t="s">
        <v>84</v>
      </c>
      <c r="F21" s="99"/>
      <c r="G21" s="20" t="s">
        <v>121</v>
      </c>
    </row>
    <row r="22" spans="1:7" ht="56.25" customHeight="1">
      <c r="B22" s="21" t="s">
        <v>77</v>
      </c>
      <c r="C22" s="84" t="s">
        <v>78</v>
      </c>
      <c r="D22" s="22" t="s">
        <v>79</v>
      </c>
      <c r="E22" s="97" t="s">
        <v>82</v>
      </c>
      <c r="F22" s="97"/>
      <c r="G22" s="84" t="s">
        <v>80</v>
      </c>
    </row>
    <row r="23" spans="1:7" ht="42" customHeight="1">
      <c r="A23" s="83" t="s">
        <v>7</v>
      </c>
      <c r="B23" s="103" t="s">
        <v>159</v>
      </c>
      <c r="C23" s="103"/>
      <c r="D23" s="103"/>
      <c r="E23" s="103"/>
      <c r="F23" s="103"/>
      <c r="G23" s="103"/>
    </row>
    <row r="24" spans="1:7" ht="54" customHeight="1">
      <c r="A24" s="23" t="s">
        <v>8</v>
      </c>
      <c r="B24" s="103" t="s">
        <v>125</v>
      </c>
      <c r="C24" s="103"/>
      <c r="D24" s="103"/>
      <c r="E24" s="103"/>
      <c r="F24" s="103"/>
      <c r="G24" s="103"/>
    </row>
    <row r="25" spans="1:7" ht="106.5" customHeight="1">
      <c r="A25" s="23"/>
      <c r="B25" s="116" t="s">
        <v>160</v>
      </c>
      <c r="C25" s="116"/>
      <c r="D25" s="116"/>
      <c r="E25" s="116"/>
      <c r="F25" s="116"/>
      <c r="G25" s="116"/>
    </row>
    <row r="26" spans="1:7" ht="15.75">
      <c r="A26" s="83" t="s">
        <v>9</v>
      </c>
      <c r="B26" s="117" t="s">
        <v>46</v>
      </c>
      <c r="C26" s="117"/>
      <c r="D26" s="117"/>
      <c r="E26" s="117"/>
      <c r="F26" s="117"/>
      <c r="G26" s="117"/>
    </row>
    <row r="27" spans="1:7" ht="15" customHeight="1">
      <c r="A27" s="24"/>
    </row>
    <row r="28" spans="1:7" ht="15.75">
      <c r="A28" s="86" t="s">
        <v>11</v>
      </c>
      <c r="B28" s="118" t="s">
        <v>47</v>
      </c>
      <c r="C28" s="118"/>
      <c r="D28" s="118"/>
      <c r="E28" s="118"/>
      <c r="F28" s="118"/>
      <c r="G28" s="118"/>
    </row>
    <row r="29" spans="1:7" ht="21" customHeight="1">
      <c r="A29" s="86">
        <v>1</v>
      </c>
      <c r="B29" s="119" t="s">
        <v>114</v>
      </c>
      <c r="C29" s="120"/>
      <c r="D29" s="120"/>
      <c r="E29" s="120"/>
      <c r="F29" s="120"/>
      <c r="G29" s="121"/>
    </row>
    <row r="30" spans="1:7" ht="20.25" customHeight="1">
      <c r="A30" s="86">
        <v>2</v>
      </c>
      <c r="B30" s="119" t="s">
        <v>86</v>
      </c>
      <c r="C30" s="120"/>
      <c r="D30" s="120"/>
      <c r="E30" s="120"/>
      <c r="F30" s="120"/>
      <c r="G30" s="121"/>
    </row>
    <row r="31" spans="1:7" ht="15.75">
      <c r="A31" s="24"/>
    </row>
    <row r="32" spans="1:7" ht="15.75">
      <c r="A32" s="25" t="s">
        <v>10</v>
      </c>
      <c r="B32" s="15" t="s">
        <v>88</v>
      </c>
      <c r="C32" s="15" t="s">
        <v>87</v>
      </c>
    </row>
    <row r="33" spans="1:7" ht="30" customHeight="1">
      <c r="A33" s="26" t="s">
        <v>13</v>
      </c>
      <c r="B33" s="108" t="s">
        <v>48</v>
      </c>
      <c r="C33" s="108"/>
      <c r="D33" s="108"/>
      <c r="E33" s="108"/>
      <c r="F33" s="108"/>
      <c r="G33" s="108"/>
    </row>
    <row r="34" spans="1:7" ht="14.25" customHeight="1">
      <c r="A34" s="83"/>
      <c r="B34" s="81"/>
      <c r="C34" s="81"/>
      <c r="D34" s="81"/>
      <c r="E34" s="81"/>
      <c r="F34" s="81"/>
      <c r="G34" s="81"/>
    </row>
    <row r="35" spans="1:7" ht="15.75">
      <c r="A35" s="86" t="s">
        <v>11</v>
      </c>
      <c r="B35" s="118" t="s">
        <v>12</v>
      </c>
      <c r="C35" s="118"/>
      <c r="D35" s="118"/>
      <c r="E35" s="118"/>
      <c r="F35" s="118"/>
      <c r="G35" s="118"/>
    </row>
    <row r="36" spans="1:7" ht="21.75" customHeight="1">
      <c r="A36" s="86">
        <v>1</v>
      </c>
      <c r="B36" s="122" t="s">
        <v>89</v>
      </c>
      <c r="C36" s="122"/>
      <c r="D36" s="122"/>
      <c r="E36" s="122"/>
      <c r="F36" s="122"/>
      <c r="G36" s="122"/>
    </row>
    <row r="37" spans="1:7" ht="18.75" customHeight="1">
      <c r="A37" s="86">
        <v>2</v>
      </c>
      <c r="B37" s="122" t="s">
        <v>117</v>
      </c>
      <c r="C37" s="122"/>
      <c r="D37" s="122"/>
      <c r="E37" s="122"/>
      <c r="F37" s="122"/>
      <c r="G37" s="122"/>
    </row>
    <row r="38" spans="1:7" ht="18" customHeight="1">
      <c r="A38" s="86">
        <v>3</v>
      </c>
      <c r="B38" s="122" t="s">
        <v>90</v>
      </c>
      <c r="C38" s="122"/>
      <c r="D38" s="122"/>
      <c r="E38" s="122"/>
      <c r="F38" s="122"/>
      <c r="G38" s="122"/>
    </row>
    <row r="39" spans="1:7" ht="16.5" customHeight="1">
      <c r="A39" s="83"/>
      <c r="B39" s="81"/>
      <c r="C39" s="81"/>
      <c r="D39" s="81"/>
      <c r="E39" s="81"/>
      <c r="F39" s="81"/>
      <c r="G39" s="81"/>
    </row>
    <row r="40" spans="1:7" ht="15.75">
      <c r="A40" s="83" t="s">
        <v>19</v>
      </c>
      <c r="B40" s="27" t="s">
        <v>15</v>
      </c>
      <c r="C40" s="81"/>
      <c r="D40" s="81"/>
      <c r="E40" s="81"/>
      <c r="F40" s="81"/>
      <c r="G40" s="81"/>
    </row>
    <row r="41" spans="1:7" ht="15.75">
      <c r="A41" s="24"/>
      <c r="E41" s="28" t="s">
        <v>49</v>
      </c>
    </row>
    <row r="42" spans="1:7" ht="27" customHeight="1">
      <c r="A42" s="86" t="s">
        <v>11</v>
      </c>
      <c r="B42" s="29" t="s">
        <v>15</v>
      </c>
      <c r="C42" s="86" t="s">
        <v>16</v>
      </c>
      <c r="D42" s="86" t="s">
        <v>17</v>
      </c>
      <c r="E42" s="86" t="s">
        <v>18</v>
      </c>
    </row>
    <row r="43" spans="1:7" ht="15.75">
      <c r="A43" s="86">
        <v>1</v>
      </c>
      <c r="B43" s="86">
        <v>2</v>
      </c>
      <c r="C43" s="86">
        <v>3</v>
      </c>
      <c r="D43" s="86">
        <v>4</v>
      </c>
      <c r="E43" s="86">
        <v>5</v>
      </c>
    </row>
    <row r="44" spans="1:7" ht="26.25" customHeight="1">
      <c r="A44" s="80">
        <v>1</v>
      </c>
      <c r="B44" s="30" t="s">
        <v>91</v>
      </c>
      <c r="C44" s="86"/>
      <c r="D44" s="31">
        <f>D45+D46</f>
        <v>366312.22</v>
      </c>
      <c r="E44" s="31">
        <f>D44</f>
        <v>366312.22</v>
      </c>
    </row>
    <row r="45" spans="1:7" ht="21.75" customHeight="1">
      <c r="A45" s="86"/>
      <c r="B45" s="32" t="s">
        <v>92</v>
      </c>
      <c r="C45" s="86"/>
      <c r="D45" s="34">
        <f>F70</f>
        <v>199000</v>
      </c>
      <c r="E45" s="33">
        <f>C45+D45</f>
        <v>199000</v>
      </c>
    </row>
    <row r="46" spans="1:7" ht="20.25" customHeight="1">
      <c r="A46" s="86"/>
      <c r="B46" s="32" t="s">
        <v>93</v>
      </c>
      <c r="C46" s="86"/>
      <c r="D46" s="34">
        <f>F80</f>
        <v>167312.22</v>
      </c>
      <c r="E46" s="34">
        <f t="shared" ref="E46:E51" si="0">D46</f>
        <v>167312.22</v>
      </c>
    </row>
    <row r="47" spans="1:7" ht="35.25" customHeight="1">
      <c r="A47" s="80">
        <v>2</v>
      </c>
      <c r="B47" s="114" t="s">
        <v>94</v>
      </c>
      <c r="C47" s="115"/>
      <c r="D47" s="35">
        <f>SUM(D48:D51)</f>
        <v>2225990</v>
      </c>
      <c r="E47" s="35">
        <f t="shared" si="0"/>
        <v>2225990</v>
      </c>
    </row>
    <row r="48" spans="1:7" ht="47.25" customHeight="1">
      <c r="A48" s="86"/>
      <c r="B48" s="54" t="s">
        <v>157</v>
      </c>
      <c r="C48" s="53"/>
      <c r="D48" s="33">
        <f>F88</f>
        <v>833350</v>
      </c>
      <c r="E48" s="33">
        <f t="shared" si="0"/>
        <v>833350</v>
      </c>
    </row>
    <row r="49" spans="1:7" ht="53.25" customHeight="1">
      <c r="A49" s="86"/>
      <c r="B49" s="36" t="s">
        <v>150</v>
      </c>
      <c r="C49" s="52"/>
      <c r="D49" s="33">
        <f>F98</f>
        <v>921222</v>
      </c>
      <c r="E49" s="33">
        <f t="shared" si="0"/>
        <v>921222</v>
      </c>
    </row>
    <row r="50" spans="1:7" ht="44.25" customHeight="1">
      <c r="A50" s="92"/>
      <c r="B50" s="36" t="s">
        <v>148</v>
      </c>
      <c r="C50" s="52"/>
      <c r="D50" s="33">
        <f>F110</f>
        <v>261418</v>
      </c>
      <c r="E50" s="33">
        <f t="shared" si="0"/>
        <v>261418</v>
      </c>
    </row>
    <row r="51" spans="1:7" ht="44.25" customHeight="1">
      <c r="A51" s="92"/>
      <c r="B51" s="36" t="s">
        <v>156</v>
      </c>
      <c r="C51" s="52"/>
      <c r="D51" s="33">
        <f>F117</f>
        <v>210000</v>
      </c>
      <c r="E51" s="33">
        <f t="shared" si="0"/>
        <v>210000</v>
      </c>
    </row>
    <row r="52" spans="1:7" ht="24.75" customHeight="1">
      <c r="A52" s="104" t="s">
        <v>18</v>
      </c>
      <c r="B52" s="104"/>
      <c r="C52" s="80"/>
      <c r="D52" s="31">
        <f>D44+D47</f>
        <v>2592302.2199999997</v>
      </c>
      <c r="E52" s="31">
        <f>C52+D52</f>
        <v>2592302.2199999997</v>
      </c>
    </row>
    <row r="53" spans="1:7" ht="12" customHeight="1">
      <c r="A53" s="68"/>
      <c r="B53" s="68"/>
      <c r="C53" s="68"/>
      <c r="D53" s="69"/>
      <c r="E53" s="69"/>
    </row>
    <row r="54" spans="1:7" ht="6" customHeight="1">
      <c r="A54" s="24"/>
    </row>
    <row r="55" spans="1:7" ht="15.75">
      <c r="A55" s="102" t="s">
        <v>22</v>
      </c>
      <c r="B55" s="103" t="s">
        <v>20</v>
      </c>
      <c r="C55" s="103"/>
      <c r="D55" s="103"/>
      <c r="E55" s="103"/>
      <c r="F55" s="103"/>
      <c r="G55" s="103"/>
    </row>
    <row r="56" spans="1:7" ht="9" customHeight="1">
      <c r="A56" s="102"/>
    </row>
    <row r="57" spans="1:7" ht="15.75">
      <c r="A57" s="24"/>
      <c r="E57" s="37" t="s">
        <v>14</v>
      </c>
    </row>
    <row r="58" spans="1:7" ht="31.5">
      <c r="A58" s="86" t="s">
        <v>11</v>
      </c>
      <c r="B58" s="86" t="s">
        <v>21</v>
      </c>
      <c r="C58" s="86" t="s">
        <v>16</v>
      </c>
      <c r="D58" s="86" t="s">
        <v>17</v>
      </c>
      <c r="E58" s="86" t="s">
        <v>18</v>
      </c>
    </row>
    <row r="59" spans="1:7" ht="15.75">
      <c r="A59" s="86">
        <v>1</v>
      </c>
      <c r="B59" s="86">
        <v>2</v>
      </c>
      <c r="C59" s="86">
        <v>3</v>
      </c>
      <c r="D59" s="86">
        <v>4</v>
      </c>
      <c r="E59" s="86">
        <v>5</v>
      </c>
    </row>
    <row r="60" spans="1:7" ht="41.25" customHeight="1">
      <c r="A60" s="86">
        <v>1</v>
      </c>
      <c r="B60" s="38" t="s">
        <v>116</v>
      </c>
      <c r="C60" s="39"/>
      <c r="D60" s="40">
        <f>353500+F117</f>
        <v>563500</v>
      </c>
      <c r="E60" s="40">
        <f>D60</f>
        <v>563500</v>
      </c>
    </row>
    <row r="61" spans="1:7" ht="15.75">
      <c r="A61" s="104" t="s">
        <v>18</v>
      </c>
      <c r="B61" s="104"/>
      <c r="C61" s="41"/>
      <c r="D61" s="42">
        <f>SUM(D60:D60)</f>
        <v>563500</v>
      </c>
      <c r="E61" s="42">
        <f>SUM(E60:E60)</f>
        <v>563500</v>
      </c>
    </row>
    <row r="62" spans="1:7" ht="15" customHeight="1">
      <c r="A62" s="24"/>
    </row>
    <row r="63" spans="1:7" ht="15.75">
      <c r="A63" s="83" t="s">
        <v>50</v>
      </c>
      <c r="B63" s="103" t="s">
        <v>23</v>
      </c>
      <c r="C63" s="103"/>
      <c r="D63" s="103"/>
      <c r="E63" s="103"/>
      <c r="F63" s="103"/>
      <c r="G63" s="103"/>
    </row>
    <row r="64" spans="1:7" ht="15.75">
      <c r="A64" s="24"/>
    </row>
    <row r="65" spans="1:7" ht="37.5" customHeight="1">
      <c r="A65" s="86" t="s">
        <v>11</v>
      </c>
      <c r="B65" s="86" t="s">
        <v>24</v>
      </c>
      <c r="C65" s="86" t="s">
        <v>25</v>
      </c>
      <c r="D65" s="86" t="s">
        <v>26</v>
      </c>
      <c r="E65" s="86" t="s">
        <v>16</v>
      </c>
      <c r="F65" s="86" t="s">
        <v>17</v>
      </c>
      <c r="G65" s="86" t="s">
        <v>18</v>
      </c>
    </row>
    <row r="66" spans="1:7" ht="15.75">
      <c r="A66" s="86">
        <v>1</v>
      </c>
      <c r="B66" s="86">
        <v>2</v>
      </c>
      <c r="C66" s="86">
        <v>3</v>
      </c>
      <c r="D66" s="86">
        <v>4</v>
      </c>
      <c r="E66" s="86">
        <v>5</v>
      </c>
      <c r="F66" s="86">
        <v>6</v>
      </c>
      <c r="G66" s="86">
        <v>7</v>
      </c>
    </row>
    <row r="67" spans="1:7" ht="15.75">
      <c r="A67" s="80">
        <v>1</v>
      </c>
      <c r="B67" s="82" t="s">
        <v>91</v>
      </c>
      <c r="C67" s="71" t="s">
        <v>103</v>
      </c>
      <c r="D67" s="43" t="s">
        <v>115</v>
      </c>
      <c r="E67" s="86"/>
      <c r="F67" s="31">
        <f>F68+F78</f>
        <v>366312.22</v>
      </c>
      <c r="G67" s="31">
        <f>F67</f>
        <v>366312.22</v>
      </c>
    </row>
    <row r="68" spans="1:7" ht="23.25" customHeight="1">
      <c r="A68" s="86"/>
      <c r="B68" s="72" t="s">
        <v>120</v>
      </c>
      <c r="C68" s="61"/>
      <c r="D68" s="43"/>
      <c r="E68" s="86"/>
      <c r="F68" s="35">
        <f>F70</f>
        <v>199000</v>
      </c>
      <c r="G68" s="35">
        <f>F68</f>
        <v>199000</v>
      </c>
    </row>
    <row r="69" spans="1:7" ht="15.75">
      <c r="A69" s="86">
        <v>1</v>
      </c>
      <c r="B69" s="73" t="s">
        <v>27</v>
      </c>
      <c r="C69" s="61" t="s">
        <v>95</v>
      </c>
      <c r="D69" s="43" t="s">
        <v>95</v>
      </c>
      <c r="E69" s="86"/>
      <c r="F69" s="86"/>
      <c r="G69" s="86"/>
    </row>
    <row r="70" spans="1:7" ht="24">
      <c r="A70" s="86"/>
      <c r="B70" s="74" t="s">
        <v>96</v>
      </c>
      <c r="C70" s="61" t="s">
        <v>111</v>
      </c>
      <c r="D70" s="43" t="s">
        <v>115</v>
      </c>
      <c r="E70" s="86"/>
      <c r="F70" s="60">
        <v>199000</v>
      </c>
      <c r="G70" s="33">
        <f>F70</f>
        <v>199000</v>
      </c>
    </row>
    <row r="71" spans="1:7" ht="18.75" customHeight="1">
      <c r="A71" s="86"/>
      <c r="B71" s="75" t="s">
        <v>97</v>
      </c>
      <c r="C71" s="76" t="s">
        <v>98</v>
      </c>
      <c r="D71" s="44" t="s">
        <v>99</v>
      </c>
      <c r="E71" s="86"/>
      <c r="F71" s="60">
        <v>18800</v>
      </c>
      <c r="G71" s="33">
        <f>F71</f>
        <v>18800</v>
      </c>
    </row>
    <row r="72" spans="1:7" ht="15.75">
      <c r="A72" s="86">
        <v>2</v>
      </c>
      <c r="B72" s="73" t="s">
        <v>28</v>
      </c>
      <c r="C72" s="61" t="s">
        <v>95</v>
      </c>
      <c r="D72" s="43" t="s">
        <v>95</v>
      </c>
      <c r="E72" s="86"/>
      <c r="F72" s="43" t="s">
        <v>95</v>
      </c>
      <c r="G72" s="86"/>
    </row>
    <row r="73" spans="1:7" ht="15.75">
      <c r="A73" s="86"/>
      <c r="B73" s="74" t="s">
        <v>100</v>
      </c>
      <c r="C73" s="76" t="s">
        <v>98</v>
      </c>
      <c r="D73" s="43" t="s">
        <v>101</v>
      </c>
      <c r="E73" s="86"/>
      <c r="F73" s="60">
        <f>F70/F75</f>
        <v>796</v>
      </c>
      <c r="G73" s="33">
        <f>F73</f>
        <v>796</v>
      </c>
    </row>
    <row r="74" spans="1:7" ht="15.75">
      <c r="A74" s="86">
        <v>3</v>
      </c>
      <c r="B74" s="73" t="s">
        <v>29</v>
      </c>
      <c r="C74" s="61" t="s">
        <v>95</v>
      </c>
      <c r="D74" s="43" t="s">
        <v>95</v>
      </c>
      <c r="E74" s="86"/>
      <c r="F74" s="43" t="s">
        <v>95</v>
      </c>
      <c r="G74" s="86"/>
    </row>
    <row r="75" spans="1:7" ht="19.5" customHeight="1">
      <c r="A75" s="86"/>
      <c r="B75" s="75" t="s">
        <v>102</v>
      </c>
      <c r="C75" s="61" t="s">
        <v>103</v>
      </c>
      <c r="D75" s="43" t="s">
        <v>104</v>
      </c>
      <c r="E75" s="86"/>
      <c r="F75" s="64">
        <v>250</v>
      </c>
      <c r="G75" s="34">
        <f>F75</f>
        <v>250</v>
      </c>
    </row>
    <row r="76" spans="1:7" ht="15.75">
      <c r="A76" s="86">
        <v>4</v>
      </c>
      <c r="B76" s="73" t="s">
        <v>30</v>
      </c>
      <c r="C76" s="61" t="s">
        <v>95</v>
      </c>
      <c r="D76" s="43" t="s">
        <v>95</v>
      </c>
      <c r="E76" s="86"/>
      <c r="F76" s="43" t="s">
        <v>95</v>
      </c>
      <c r="G76" s="86"/>
    </row>
    <row r="77" spans="1:7" ht="33" customHeight="1">
      <c r="A77" s="86"/>
      <c r="B77" s="74" t="s">
        <v>105</v>
      </c>
      <c r="C77" s="61" t="s">
        <v>106</v>
      </c>
      <c r="D77" s="43" t="s">
        <v>104</v>
      </c>
      <c r="E77" s="86"/>
      <c r="F77" s="62">
        <f>F73/F71*100</f>
        <v>4.2340425531914896</v>
      </c>
      <c r="G77" s="34">
        <f>F77</f>
        <v>4.2340425531914896</v>
      </c>
    </row>
    <row r="78" spans="1:7" ht="22.5" customHeight="1">
      <c r="A78" s="86"/>
      <c r="B78" s="125" t="s">
        <v>135</v>
      </c>
      <c r="C78" s="126"/>
      <c r="D78" s="43"/>
      <c r="E78" s="86"/>
      <c r="F78" s="65">
        <f>F80</f>
        <v>167312.22</v>
      </c>
      <c r="G78" s="31">
        <f>F78</f>
        <v>167312.22</v>
      </c>
    </row>
    <row r="79" spans="1:7" ht="15.75">
      <c r="A79" s="86">
        <v>1</v>
      </c>
      <c r="B79" s="73" t="s">
        <v>27</v>
      </c>
      <c r="C79" s="61"/>
      <c r="D79" s="43"/>
      <c r="E79" s="86"/>
      <c r="F79" s="43"/>
      <c r="G79" s="86"/>
    </row>
    <row r="80" spans="1:7" ht="24">
      <c r="A80" s="86"/>
      <c r="B80" s="74" t="s">
        <v>126</v>
      </c>
      <c r="C80" s="61" t="s">
        <v>103</v>
      </c>
      <c r="D80" s="43" t="s">
        <v>101</v>
      </c>
      <c r="E80" s="86"/>
      <c r="F80" s="95">
        <f>154500+12812.22</f>
        <v>167312.22</v>
      </c>
      <c r="G80" s="34">
        <f>F80</f>
        <v>167312.22</v>
      </c>
    </row>
    <row r="81" spans="1:7" ht="15.75">
      <c r="A81" s="86">
        <v>2</v>
      </c>
      <c r="B81" s="73" t="s">
        <v>28</v>
      </c>
      <c r="C81" s="61"/>
      <c r="D81" s="43"/>
      <c r="E81" s="86"/>
      <c r="F81" s="43"/>
      <c r="G81" s="86"/>
    </row>
    <row r="82" spans="1:7" ht="22.5" customHeight="1">
      <c r="A82" s="86"/>
      <c r="B82" s="78" t="s">
        <v>107</v>
      </c>
      <c r="C82" s="61" t="s">
        <v>108</v>
      </c>
      <c r="D82" s="43" t="s">
        <v>101</v>
      </c>
      <c r="E82" s="86"/>
      <c r="F82" s="96">
        <v>58</v>
      </c>
      <c r="G82" s="34">
        <f>F82</f>
        <v>58</v>
      </c>
    </row>
    <row r="83" spans="1:7" ht="15.75">
      <c r="A83" s="86">
        <v>3</v>
      </c>
      <c r="B83" s="73" t="s">
        <v>29</v>
      </c>
      <c r="C83" s="77"/>
      <c r="D83" s="43"/>
      <c r="E83" s="86"/>
      <c r="F83" s="43"/>
      <c r="G83" s="86"/>
    </row>
    <row r="84" spans="1:7" ht="24">
      <c r="A84" s="39"/>
      <c r="B84" s="74" t="s">
        <v>109</v>
      </c>
      <c r="C84" s="61" t="s">
        <v>103</v>
      </c>
      <c r="D84" s="43" t="s">
        <v>104</v>
      </c>
      <c r="E84" s="86"/>
      <c r="F84" s="62">
        <f>F80/F82</f>
        <v>2884.693448275862</v>
      </c>
      <c r="G84" s="34">
        <f>F84</f>
        <v>2884.693448275862</v>
      </c>
    </row>
    <row r="85" spans="1:7" ht="15.75">
      <c r="A85" s="86">
        <v>4</v>
      </c>
      <c r="B85" s="73" t="s">
        <v>30</v>
      </c>
      <c r="C85" s="61"/>
      <c r="D85" s="43"/>
      <c r="E85" s="86"/>
      <c r="F85" s="43"/>
      <c r="G85" s="86"/>
    </row>
    <row r="86" spans="1:7" ht="15.75">
      <c r="A86" s="86"/>
      <c r="B86" s="75" t="s">
        <v>110</v>
      </c>
      <c r="C86" s="61" t="s">
        <v>103</v>
      </c>
      <c r="D86" s="43" t="s">
        <v>104</v>
      </c>
      <c r="E86" s="86"/>
      <c r="F86" s="62">
        <f>F80</f>
        <v>167312.22</v>
      </c>
      <c r="G86" s="34">
        <f>F86</f>
        <v>167312.22</v>
      </c>
    </row>
    <row r="87" spans="1:7" ht="36" customHeight="1">
      <c r="A87" s="80">
        <v>2</v>
      </c>
      <c r="B87" s="127" t="s">
        <v>94</v>
      </c>
      <c r="C87" s="127"/>
      <c r="D87" s="43"/>
      <c r="E87" s="86"/>
      <c r="F87" s="65">
        <f>F88+F98+F108+F117</f>
        <v>2225990</v>
      </c>
      <c r="G87" s="31">
        <f>F87</f>
        <v>2225990</v>
      </c>
    </row>
    <row r="88" spans="1:7" ht="36.75" customHeight="1">
      <c r="A88" s="86"/>
      <c r="B88" s="100" t="s">
        <v>153</v>
      </c>
      <c r="C88" s="101"/>
      <c r="D88" s="43"/>
      <c r="E88" s="86"/>
      <c r="F88" s="59">
        <f>F90+F91</f>
        <v>833350</v>
      </c>
      <c r="G88" s="35">
        <f>F88</f>
        <v>833350</v>
      </c>
    </row>
    <row r="89" spans="1:7" ht="15.75">
      <c r="A89" s="86">
        <v>1</v>
      </c>
      <c r="B89" s="73" t="s">
        <v>27</v>
      </c>
      <c r="C89" s="61"/>
      <c r="D89" s="43"/>
      <c r="E89" s="86"/>
      <c r="F89" s="60"/>
      <c r="G89" s="33"/>
    </row>
    <row r="90" spans="1:7" ht="36">
      <c r="A90" s="86"/>
      <c r="B90" s="74" t="s">
        <v>127</v>
      </c>
      <c r="C90" s="61" t="s">
        <v>103</v>
      </c>
      <c r="D90" s="45" t="s">
        <v>115</v>
      </c>
      <c r="E90" s="86"/>
      <c r="F90" s="60">
        <f>512000-8650</f>
        <v>503350</v>
      </c>
      <c r="G90" s="33">
        <f>F90</f>
        <v>503350</v>
      </c>
    </row>
    <row r="91" spans="1:7" ht="36">
      <c r="A91" s="92"/>
      <c r="B91" s="74" t="s">
        <v>152</v>
      </c>
      <c r="C91" s="61"/>
      <c r="D91" s="45"/>
      <c r="E91" s="92"/>
      <c r="F91" s="60">
        <f>330000</f>
        <v>330000</v>
      </c>
      <c r="G91" s="33">
        <f>F91</f>
        <v>330000</v>
      </c>
    </row>
    <row r="92" spans="1:7" ht="15.75">
      <c r="A92" s="86">
        <v>2</v>
      </c>
      <c r="B92" s="73" t="s">
        <v>28</v>
      </c>
      <c r="C92" s="61"/>
      <c r="D92" s="43"/>
      <c r="E92" s="86"/>
      <c r="F92" s="60"/>
      <c r="G92" s="33"/>
    </row>
    <row r="93" spans="1:7" ht="37.5" customHeight="1">
      <c r="A93" s="86"/>
      <c r="B93" s="74" t="s">
        <v>128</v>
      </c>
      <c r="C93" s="79" t="s">
        <v>113</v>
      </c>
      <c r="D93" s="46" t="s">
        <v>112</v>
      </c>
      <c r="E93" s="86"/>
      <c r="F93" s="60">
        <v>238</v>
      </c>
      <c r="G93" s="33">
        <f>F93</f>
        <v>238</v>
      </c>
    </row>
    <row r="94" spans="1:7" ht="15.75">
      <c r="A94" s="86">
        <v>3</v>
      </c>
      <c r="B94" s="73" t="s">
        <v>29</v>
      </c>
      <c r="C94" s="61"/>
      <c r="D94" s="43"/>
      <c r="E94" s="86"/>
      <c r="F94" s="60"/>
      <c r="G94" s="33"/>
    </row>
    <row r="95" spans="1:7" ht="38.25" customHeight="1">
      <c r="A95" s="86"/>
      <c r="B95" s="74" t="s">
        <v>129</v>
      </c>
      <c r="C95" s="79" t="s">
        <v>111</v>
      </c>
      <c r="D95" s="46" t="s">
        <v>104</v>
      </c>
      <c r="E95" s="86"/>
      <c r="F95" s="60">
        <f>F88/F93</f>
        <v>3501.4705882352941</v>
      </c>
      <c r="G95" s="33">
        <f>F95</f>
        <v>3501.4705882352941</v>
      </c>
    </row>
    <row r="96" spans="1:7" ht="15.75">
      <c r="A96" s="86">
        <v>4</v>
      </c>
      <c r="B96" s="73" t="s">
        <v>30</v>
      </c>
      <c r="C96" s="61"/>
      <c r="D96" s="43"/>
      <c r="E96" s="86"/>
      <c r="F96" s="60"/>
      <c r="G96" s="33"/>
    </row>
    <row r="97" spans="1:7" ht="42.75" customHeight="1">
      <c r="A97" s="86"/>
      <c r="B97" s="74" t="s">
        <v>130</v>
      </c>
      <c r="C97" s="61" t="s">
        <v>106</v>
      </c>
      <c r="D97" s="43" t="s">
        <v>104</v>
      </c>
      <c r="E97" s="86"/>
      <c r="F97" s="60">
        <v>100</v>
      </c>
      <c r="G97" s="33">
        <f>F97</f>
        <v>100</v>
      </c>
    </row>
    <row r="98" spans="1:7" ht="30" customHeight="1">
      <c r="A98" s="86"/>
      <c r="B98" s="100" t="s">
        <v>151</v>
      </c>
      <c r="C98" s="101"/>
      <c r="D98" s="43"/>
      <c r="E98" s="86"/>
      <c r="F98" s="59">
        <f>F100+F101</f>
        <v>921222</v>
      </c>
      <c r="G98" s="35">
        <f>F98</f>
        <v>921222</v>
      </c>
    </row>
    <row r="99" spans="1:7" ht="15.75">
      <c r="A99" s="86">
        <v>1</v>
      </c>
      <c r="B99" s="73" t="s">
        <v>27</v>
      </c>
      <c r="C99" s="61"/>
      <c r="D99" s="43"/>
      <c r="E99" s="86"/>
      <c r="F99" s="60"/>
      <c r="G99" s="33"/>
    </row>
    <row r="100" spans="1:7" ht="43.5" customHeight="1">
      <c r="A100" s="86"/>
      <c r="B100" s="74" t="s">
        <v>136</v>
      </c>
      <c r="C100" s="61" t="s">
        <v>111</v>
      </c>
      <c r="D100" s="45" t="s">
        <v>115</v>
      </c>
      <c r="E100" s="86"/>
      <c r="F100" s="60">
        <f>520000-123778</f>
        <v>396222</v>
      </c>
      <c r="G100" s="33">
        <f>F100</f>
        <v>396222</v>
      </c>
    </row>
    <row r="101" spans="1:7" ht="43.5" customHeight="1">
      <c r="A101" s="92"/>
      <c r="B101" s="74" t="s">
        <v>149</v>
      </c>
      <c r="C101" s="61"/>
      <c r="D101" s="45"/>
      <c r="E101" s="92"/>
      <c r="F101" s="60">
        <f>440000+85000</f>
        <v>525000</v>
      </c>
      <c r="G101" s="33">
        <f>F101</f>
        <v>525000</v>
      </c>
    </row>
    <row r="102" spans="1:7" ht="15.75">
      <c r="A102" s="86">
        <v>2</v>
      </c>
      <c r="B102" s="73" t="s">
        <v>28</v>
      </c>
      <c r="C102" s="61"/>
      <c r="D102" s="43"/>
      <c r="E102" s="86"/>
      <c r="F102" s="60"/>
      <c r="G102" s="33"/>
    </row>
    <row r="103" spans="1:7" ht="34.5" customHeight="1">
      <c r="A103" s="86"/>
      <c r="B103" s="74" t="s">
        <v>122</v>
      </c>
      <c r="C103" s="61" t="s">
        <v>113</v>
      </c>
      <c r="D103" s="46" t="s">
        <v>112</v>
      </c>
      <c r="E103" s="86"/>
      <c r="F103" s="60">
        <v>149</v>
      </c>
      <c r="G103" s="33">
        <f>F103</f>
        <v>149</v>
      </c>
    </row>
    <row r="104" spans="1:7" ht="15.75">
      <c r="A104" s="86">
        <v>3</v>
      </c>
      <c r="B104" s="73" t="s">
        <v>29</v>
      </c>
      <c r="C104" s="61"/>
      <c r="D104" s="43"/>
      <c r="E104" s="86"/>
      <c r="F104" s="60"/>
      <c r="G104" s="33"/>
    </row>
    <row r="105" spans="1:7" ht="24">
      <c r="A105" s="86"/>
      <c r="B105" s="74" t="s">
        <v>123</v>
      </c>
      <c r="C105" s="61" t="s">
        <v>111</v>
      </c>
      <c r="D105" s="43" t="s">
        <v>104</v>
      </c>
      <c r="E105" s="86"/>
      <c r="F105" s="60">
        <f>F98/F103</f>
        <v>6182.6979865771809</v>
      </c>
      <c r="G105" s="33">
        <f>F105</f>
        <v>6182.6979865771809</v>
      </c>
    </row>
    <row r="106" spans="1:7" ht="15.75">
      <c r="A106" s="86">
        <v>4</v>
      </c>
      <c r="B106" s="73" t="s">
        <v>30</v>
      </c>
      <c r="C106" s="61"/>
      <c r="D106" s="43"/>
      <c r="E106" s="86"/>
      <c r="F106" s="60"/>
      <c r="G106" s="33"/>
    </row>
    <row r="107" spans="1:7" ht="36">
      <c r="A107" s="86"/>
      <c r="B107" s="74" t="s">
        <v>124</v>
      </c>
      <c r="C107" s="61" t="s">
        <v>106</v>
      </c>
      <c r="D107" s="43" t="s">
        <v>104</v>
      </c>
      <c r="E107" s="86"/>
      <c r="F107" s="60">
        <v>100</v>
      </c>
      <c r="G107" s="33">
        <f>F107</f>
        <v>100</v>
      </c>
    </row>
    <row r="108" spans="1:7" ht="45.75" customHeight="1">
      <c r="A108" s="92"/>
      <c r="B108" s="100" t="s">
        <v>140</v>
      </c>
      <c r="C108" s="101"/>
      <c r="D108" s="43"/>
      <c r="E108" s="92"/>
      <c r="F108" s="59">
        <f>F110</f>
        <v>261418</v>
      </c>
      <c r="G108" s="35">
        <f>F108</f>
        <v>261418</v>
      </c>
    </row>
    <row r="109" spans="1:7" ht="15.75">
      <c r="A109" s="92">
        <v>1</v>
      </c>
      <c r="B109" s="73" t="s">
        <v>27</v>
      </c>
      <c r="C109" s="61"/>
      <c r="D109" s="43"/>
      <c r="E109" s="92"/>
      <c r="F109" s="60"/>
      <c r="G109" s="33"/>
    </row>
    <row r="110" spans="1:7" ht="62.25" customHeight="1">
      <c r="A110" s="92"/>
      <c r="B110" s="74" t="s">
        <v>141</v>
      </c>
      <c r="C110" s="61" t="s">
        <v>111</v>
      </c>
      <c r="D110" s="45" t="s">
        <v>115</v>
      </c>
      <c r="E110" s="92"/>
      <c r="F110" s="60">
        <f>261418</f>
        <v>261418</v>
      </c>
      <c r="G110" s="33">
        <f>F110</f>
        <v>261418</v>
      </c>
    </row>
    <row r="111" spans="1:7" ht="15.75">
      <c r="A111" s="92">
        <v>2</v>
      </c>
      <c r="B111" s="73" t="s">
        <v>28</v>
      </c>
      <c r="C111" s="61"/>
      <c r="D111" s="43"/>
      <c r="E111" s="92"/>
      <c r="F111" s="60"/>
      <c r="G111" s="33"/>
    </row>
    <row r="112" spans="1:7" ht="63" customHeight="1">
      <c r="A112" s="92"/>
      <c r="B112" s="74" t="s">
        <v>143</v>
      </c>
      <c r="C112" s="61" t="s">
        <v>108</v>
      </c>
      <c r="D112" s="46" t="s">
        <v>112</v>
      </c>
      <c r="E112" s="92"/>
      <c r="F112" s="60">
        <v>1</v>
      </c>
      <c r="G112" s="33">
        <f>F112</f>
        <v>1</v>
      </c>
    </row>
    <row r="113" spans="1:7" ht="15.75">
      <c r="A113" s="92">
        <v>3</v>
      </c>
      <c r="B113" s="73" t="s">
        <v>29</v>
      </c>
      <c r="C113" s="61"/>
      <c r="D113" s="43"/>
      <c r="E113" s="92"/>
      <c r="F113" s="60"/>
      <c r="G113" s="33"/>
    </row>
    <row r="114" spans="1:7" ht="67.5" customHeight="1">
      <c r="A114" s="92"/>
      <c r="B114" s="74" t="s">
        <v>144</v>
      </c>
      <c r="C114" s="61" t="s">
        <v>111</v>
      </c>
      <c r="D114" s="43" t="s">
        <v>104</v>
      </c>
      <c r="E114" s="92"/>
      <c r="F114" s="60">
        <f>F110/F112</f>
        <v>261418</v>
      </c>
      <c r="G114" s="33">
        <f>F114</f>
        <v>261418</v>
      </c>
    </row>
    <row r="115" spans="1:7" ht="15.75">
      <c r="A115" s="92">
        <v>4</v>
      </c>
      <c r="B115" s="73" t="s">
        <v>30</v>
      </c>
      <c r="C115" s="61"/>
      <c r="D115" s="43"/>
      <c r="E115" s="92"/>
      <c r="F115" s="60"/>
      <c r="G115" s="33"/>
    </row>
    <row r="116" spans="1:7" ht="60.75" customHeight="1">
      <c r="A116" s="92"/>
      <c r="B116" s="74" t="s">
        <v>142</v>
      </c>
      <c r="C116" s="61" t="s">
        <v>106</v>
      </c>
      <c r="D116" s="43" t="s">
        <v>104</v>
      </c>
      <c r="E116" s="92"/>
      <c r="F116" s="60">
        <v>100</v>
      </c>
      <c r="G116" s="33">
        <f>F116</f>
        <v>100</v>
      </c>
    </row>
    <row r="117" spans="1:7" ht="37.5" customHeight="1">
      <c r="A117" s="92"/>
      <c r="B117" s="100" t="s">
        <v>154</v>
      </c>
      <c r="C117" s="101"/>
      <c r="D117" s="43"/>
      <c r="E117" s="92"/>
      <c r="F117" s="59">
        <f>F119</f>
        <v>210000</v>
      </c>
      <c r="G117" s="35">
        <f>F117</f>
        <v>210000</v>
      </c>
    </row>
    <row r="118" spans="1:7" ht="27.75" customHeight="1">
      <c r="A118" s="92">
        <v>1</v>
      </c>
      <c r="B118" s="73" t="s">
        <v>27</v>
      </c>
      <c r="C118" s="61"/>
      <c r="D118" s="43"/>
      <c r="E118" s="92"/>
      <c r="F118" s="60"/>
      <c r="G118" s="33"/>
    </row>
    <row r="119" spans="1:7" ht="58.5" customHeight="1">
      <c r="A119" s="92"/>
      <c r="B119" s="74" t="s">
        <v>155</v>
      </c>
      <c r="C119" s="61" t="s">
        <v>111</v>
      </c>
      <c r="D119" s="45" t="s">
        <v>115</v>
      </c>
      <c r="E119" s="92"/>
      <c r="F119" s="60">
        <f>210000</f>
        <v>210000</v>
      </c>
      <c r="G119" s="33">
        <f>F119</f>
        <v>210000</v>
      </c>
    </row>
    <row r="120" spans="1:7" ht="27.75" customHeight="1">
      <c r="A120" s="92">
        <v>2</v>
      </c>
      <c r="B120" s="73" t="s">
        <v>28</v>
      </c>
      <c r="C120" s="61"/>
      <c r="D120" s="43"/>
      <c r="E120" s="92"/>
      <c r="F120" s="60"/>
      <c r="G120" s="33"/>
    </row>
    <row r="121" spans="1:7" ht="27.75" customHeight="1">
      <c r="A121" s="92"/>
      <c r="B121" s="74" t="s">
        <v>145</v>
      </c>
      <c r="C121" s="61" t="s">
        <v>113</v>
      </c>
      <c r="D121" s="46" t="s">
        <v>112</v>
      </c>
      <c r="E121" s="92"/>
      <c r="F121" s="60">
        <f>F119/F123</f>
        <v>70</v>
      </c>
      <c r="G121" s="33">
        <f>F121</f>
        <v>70</v>
      </c>
    </row>
    <row r="122" spans="1:7" ht="27.75" customHeight="1">
      <c r="A122" s="92">
        <v>3</v>
      </c>
      <c r="B122" s="73" t="s">
        <v>29</v>
      </c>
      <c r="C122" s="61"/>
      <c r="D122" s="43"/>
      <c r="E122" s="92"/>
      <c r="F122" s="60"/>
      <c r="G122" s="33"/>
    </row>
    <row r="123" spans="1:7" ht="24">
      <c r="A123" s="92"/>
      <c r="B123" s="74" t="s">
        <v>146</v>
      </c>
      <c r="C123" s="61" t="s">
        <v>111</v>
      </c>
      <c r="D123" s="43" t="s">
        <v>104</v>
      </c>
      <c r="E123" s="92"/>
      <c r="F123" s="60">
        <v>3000</v>
      </c>
      <c r="G123" s="33">
        <f>F123</f>
        <v>3000</v>
      </c>
    </row>
    <row r="124" spans="1:7" ht="15.75">
      <c r="A124" s="92">
        <v>4</v>
      </c>
      <c r="B124" s="73" t="s">
        <v>30</v>
      </c>
      <c r="C124" s="61"/>
      <c r="D124" s="43"/>
      <c r="E124" s="92"/>
      <c r="F124" s="60"/>
      <c r="G124" s="33"/>
    </row>
    <row r="125" spans="1:7" ht="36">
      <c r="A125" s="92"/>
      <c r="B125" s="74" t="s">
        <v>147</v>
      </c>
      <c r="C125" s="61" t="s">
        <v>106</v>
      </c>
      <c r="D125" s="43" t="s">
        <v>104</v>
      </c>
      <c r="E125" s="92"/>
      <c r="F125" s="60">
        <v>100</v>
      </c>
      <c r="G125" s="33">
        <f>F125</f>
        <v>100</v>
      </c>
    </row>
    <row r="126" spans="1:7" ht="15.75">
      <c r="A126" s="92"/>
      <c r="B126" s="74"/>
      <c r="C126" s="61"/>
      <c r="D126" s="43"/>
      <c r="E126" s="92"/>
      <c r="F126" s="60"/>
      <c r="G126" s="33"/>
    </row>
    <row r="127" spans="1:7" ht="15.75">
      <c r="A127" s="56"/>
      <c r="B127" s="93"/>
      <c r="C127" s="94"/>
      <c r="D127" s="58"/>
      <c r="E127" s="56"/>
      <c r="F127" s="66"/>
      <c r="G127" s="67"/>
    </row>
    <row r="128" spans="1:7" ht="6.75" customHeight="1">
      <c r="A128" s="56"/>
      <c r="B128" s="93"/>
      <c r="C128" s="94"/>
      <c r="D128" s="58"/>
      <c r="E128" s="56"/>
      <c r="F128" s="66"/>
      <c r="G128" s="67"/>
    </row>
    <row r="129" spans="1:7" ht="15.75" hidden="1">
      <c r="A129" s="56"/>
      <c r="B129" s="93"/>
      <c r="C129" s="94"/>
      <c r="D129" s="58"/>
      <c r="E129" s="56"/>
      <c r="F129" s="66"/>
      <c r="G129" s="67"/>
    </row>
    <row r="130" spans="1:7" ht="9.75" customHeight="1">
      <c r="A130" s="56"/>
      <c r="B130" s="70"/>
      <c r="C130" s="58"/>
      <c r="D130" s="58"/>
      <c r="E130" s="56"/>
      <c r="F130" s="66"/>
      <c r="G130" s="67"/>
    </row>
    <row r="131" spans="1:7" ht="9.75" customHeight="1">
      <c r="A131" s="56"/>
      <c r="B131" s="70"/>
      <c r="C131" s="58"/>
      <c r="D131" s="58"/>
      <c r="E131" s="56"/>
      <c r="F131" s="66"/>
      <c r="G131" s="67"/>
    </row>
    <row r="132" spans="1:7" ht="14.25" customHeight="1">
      <c r="A132" s="56"/>
      <c r="B132" s="57"/>
      <c r="C132" s="58"/>
      <c r="D132" s="58"/>
      <c r="E132" s="56"/>
      <c r="F132" s="66"/>
      <c r="G132" s="67"/>
    </row>
    <row r="133" spans="1:7" ht="27" customHeight="1">
      <c r="A133" s="123" t="s">
        <v>131</v>
      </c>
      <c r="B133" s="103"/>
      <c r="C133" s="103"/>
      <c r="D133" s="47"/>
      <c r="E133" s="48"/>
      <c r="F133" s="130" t="s">
        <v>132</v>
      </c>
      <c r="G133" s="130"/>
    </row>
    <row r="134" spans="1:7" ht="15.75" customHeight="1">
      <c r="A134" s="89"/>
      <c r="B134" s="83"/>
      <c r="D134" s="49" t="s">
        <v>31</v>
      </c>
      <c r="F134" s="105" t="s">
        <v>137</v>
      </c>
      <c r="G134" s="105"/>
    </row>
    <row r="135" spans="1:7" ht="20.25" customHeight="1">
      <c r="A135" s="103" t="s">
        <v>32</v>
      </c>
      <c r="B135" s="103"/>
      <c r="C135" s="83"/>
      <c r="D135" s="83"/>
    </row>
    <row r="136" spans="1:7" ht="31.5" customHeight="1">
      <c r="A136" s="128" t="s">
        <v>138</v>
      </c>
      <c r="B136" s="128"/>
      <c r="C136" s="128"/>
      <c r="D136" s="129"/>
    </row>
    <row r="137" spans="1:7" ht="47.25" customHeight="1">
      <c r="A137" s="123" t="s">
        <v>158</v>
      </c>
      <c r="B137" s="103"/>
      <c r="C137" s="103"/>
      <c r="D137" s="47"/>
      <c r="E137" s="48"/>
      <c r="F137" s="124" t="s">
        <v>133</v>
      </c>
      <c r="G137" s="124"/>
    </row>
    <row r="138" spans="1:7" ht="12" customHeight="1">
      <c r="B138" s="83"/>
      <c r="C138" s="83"/>
      <c r="D138" s="49" t="s">
        <v>31</v>
      </c>
      <c r="F138" s="105" t="s">
        <v>52</v>
      </c>
      <c r="G138" s="105"/>
    </row>
    <row r="139" spans="1:7" ht="26.25" customHeight="1">
      <c r="A139" s="90" t="s">
        <v>51</v>
      </c>
      <c r="B139" s="90"/>
      <c r="C139" s="90"/>
      <c r="D139" s="90"/>
      <c r="E139" s="90"/>
      <c r="F139" s="90"/>
      <c r="G139" s="90"/>
    </row>
    <row r="140" spans="1:7" ht="13.5" customHeight="1">
      <c r="A140" s="55"/>
      <c r="B140" s="15" t="s">
        <v>95</v>
      </c>
    </row>
    <row r="141" spans="1:7" ht="16.5" customHeight="1">
      <c r="A141" s="91" t="s">
        <v>139</v>
      </c>
      <c r="B141" s="90"/>
      <c r="C141" s="90"/>
      <c r="D141" s="90"/>
      <c r="E141" s="90"/>
      <c r="F141" s="90"/>
      <c r="G141" s="90"/>
    </row>
    <row r="142" spans="1:7" ht="24" customHeight="1">
      <c r="A142" s="50"/>
    </row>
    <row r="143" spans="1:7" ht="11.25" customHeight="1">
      <c r="A143" s="55"/>
    </row>
    <row r="144" spans="1:7">
      <c r="A144" s="51"/>
    </row>
  </sheetData>
  <mergeCells count="49">
    <mergeCell ref="A137:C137"/>
    <mergeCell ref="F137:G137"/>
    <mergeCell ref="F138:G138"/>
    <mergeCell ref="F134:G134"/>
    <mergeCell ref="B78:C78"/>
    <mergeCell ref="B87:C87"/>
    <mergeCell ref="A135:B135"/>
    <mergeCell ref="A136:D136"/>
    <mergeCell ref="A133:C133"/>
    <mergeCell ref="F133:G133"/>
    <mergeCell ref="B88:C88"/>
    <mergeCell ref="D19:F19"/>
    <mergeCell ref="A61:B61"/>
    <mergeCell ref="B98:C98"/>
    <mergeCell ref="B63:G63"/>
    <mergeCell ref="B47:C47"/>
    <mergeCell ref="B24:G24"/>
    <mergeCell ref="B25:G25"/>
    <mergeCell ref="B26:G26"/>
    <mergeCell ref="B28:G28"/>
    <mergeCell ref="B29:G29"/>
    <mergeCell ref="B30:G30"/>
    <mergeCell ref="B33:G33"/>
    <mergeCell ref="B35:G35"/>
    <mergeCell ref="B36:G36"/>
    <mergeCell ref="B37:G37"/>
    <mergeCell ref="B38:G38"/>
    <mergeCell ref="E10:G10"/>
    <mergeCell ref="A13:G13"/>
    <mergeCell ref="A14:G14"/>
    <mergeCell ref="D17:F17"/>
    <mergeCell ref="A18:C18"/>
    <mergeCell ref="D18:E18"/>
    <mergeCell ref="E9:G9"/>
    <mergeCell ref="F1:G3"/>
    <mergeCell ref="E5:G5"/>
    <mergeCell ref="E6:G6"/>
    <mergeCell ref="E7:G7"/>
    <mergeCell ref="E8:G8"/>
    <mergeCell ref="B117:C117"/>
    <mergeCell ref="A55:A56"/>
    <mergeCell ref="B55:G55"/>
    <mergeCell ref="B23:G23"/>
    <mergeCell ref="A52:B52"/>
    <mergeCell ref="A20:C20"/>
    <mergeCell ref="D20:E20"/>
    <mergeCell ref="E21:F21"/>
    <mergeCell ref="E22:F22"/>
    <mergeCell ref="B108:C108"/>
  </mergeCells>
  <pageMargins left="0.19685039370078741" right="0.15748031496062992" top="0.39370078740157483" bottom="0.31496062992125984" header="0.27559055118110237" footer="0.27559055118110237"/>
  <pageSetup paperSize="9" scale="89" fitToHeight="6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131" t="s">
        <v>71</v>
      </c>
      <c r="K1" s="131"/>
      <c r="L1" s="131"/>
      <c r="M1" s="131"/>
    </row>
    <row r="2" spans="1:13">
      <c r="J2" s="131"/>
      <c r="K2" s="131"/>
      <c r="L2" s="131"/>
      <c r="M2" s="131"/>
    </row>
    <row r="3" spans="1:13">
      <c r="J3" s="131"/>
      <c r="K3" s="131"/>
      <c r="L3" s="131"/>
      <c r="M3" s="131"/>
    </row>
    <row r="4" spans="1:13">
      <c r="J4" s="131"/>
      <c r="K4" s="131"/>
      <c r="L4" s="131"/>
      <c r="M4" s="131"/>
    </row>
    <row r="5" spans="1:13">
      <c r="A5" s="137" t="s">
        <v>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>
      <c r="A6" s="137" t="s">
        <v>53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A7" s="132" t="s">
        <v>3</v>
      </c>
      <c r="B7" s="5"/>
      <c r="C7" s="3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5" customHeight="1">
      <c r="A8" s="132"/>
      <c r="B8" s="11" t="s">
        <v>45</v>
      </c>
      <c r="C8" s="13"/>
      <c r="D8" s="14"/>
      <c r="E8" s="135" t="s">
        <v>34</v>
      </c>
      <c r="F8" s="135"/>
      <c r="G8" s="135"/>
      <c r="H8" s="135"/>
      <c r="I8" s="135"/>
      <c r="J8" s="135"/>
      <c r="K8" s="135"/>
      <c r="L8" s="135"/>
      <c r="M8" s="135"/>
    </row>
    <row r="9" spans="1:13">
      <c r="A9" s="132" t="s">
        <v>4</v>
      </c>
      <c r="B9" s="5"/>
      <c r="C9" s="3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5" customHeight="1">
      <c r="A10" s="132"/>
      <c r="B10" s="11" t="s">
        <v>45</v>
      </c>
      <c r="C10" s="13"/>
      <c r="D10" s="14"/>
      <c r="E10" s="138" t="s">
        <v>33</v>
      </c>
      <c r="F10" s="138"/>
      <c r="G10" s="138"/>
      <c r="H10" s="138"/>
      <c r="I10" s="138"/>
      <c r="J10" s="138"/>
      <c r="K10" s="138"/>
      <c r="L10" s="138"/>
      <c r="M10" s="138"/>
    </row>
    <row r="11" spans="1:13">
      <c r="A11" s="132" t="s">
        <v>5</v>
      </c>
      <c r="B11" s="5"/>
      <c r="C11" s="5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5" customHeight="1">
      <c r="A12" s="132"/>
      <c r="B12" s="11" t="s">
        <v>45</v>
      </c>
      <c r="C12" s="2" t="s">
        <v>6</v>
      </c>
      <c r="D12" s="14"/>
      <c r="E12" s="135" t="s">
        <v>35</v>
      </c>
      <c r="F12" s="135"/>
      <c r="G12" s="135"/>
      <c r="H12" s="135"/>
      <c r="I12" s="135"/>
      <c r="J12" s="135"/>
      <c r="K12" s="135"/>
      <c r="L12" s="135"/>
      <c r="M12" s="135"/>
    </row>
    <row r="13" spans="1:13" ht="19.5" customHeight="1">
      <c r="A13" s="139" t="s">
        <v>54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>
      <c r="A14" s="1"/>
    </row>
    <row r="15" spans="1:13" ht="31.5">
      <c r="A15" s="4" t="s">
        <v>44</v>
      </c>
      <c r="B15" s="136" t="s">
        <v>47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3">
      <c r="A16" s="4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</row>
    <row r="17" spans="1:26">
      <c r="A17" s="4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136" t="s">
        <v>12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26">
      <c r="A24" s="4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26">
      <c r="A25" s="4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136" t="s">
        <v>44</v>
      </c>
      <c r="B30" s="136" t="s">
        <v>58</v>
      </c>
      <c r="C30" s="136"/>
      <c r="D30" s="136"/>
      <c r="E30" s="136" t="s">
        <v>37</v>
      </c>
      <c r="F30" s="136"/>
      <c r="G30" s="136"/>
      <c r="H30" s="136" t="s">
        <v>59</v>
      </c>
      <c r="I30" s="136"/>
      <c r="J30" s="136"/>
      <c r="K30" s="136" t="s">
        <v>38</v>
      </c>
      <c r="L30" s="136"/>
      <c r="M30" s="136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ht="33" customHeight="1">
      <c r="A31" s="136"/>
      <c r="B31" s="136"/>
      <c r="C31" s="136"/>
      <c r="D31" s="136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136">
        <v>2</v>
      </c>
      <c r="C32" s="136"/>
      <c r="D32" s="136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136" t="s">
        <v>18</v>
      </c>
      <c r="C33" s="136"/>
      <c r="D33" s="136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136"/>
      <c r="C34" s="136"/>
      <c r="D34" s="136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140" t="s">
        <v>60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26">
      <c r="A36" s="1"/>
    </row>
    <row r="37" spans="1:26" ht="33" customHeight="1">
      <c r="A37" s="142" t="s">
        <v>61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26">
      <c r="K38" s="3" t="s">
        <v>49</v>
      </c>
    </row>
    <row r="39" spans="1:26">
      <c r="A39" s="1"/>
    </row>
    <row r="40" spans="1:26" ht="31.5" customHeight="1">
      <c r="A40" s="136" t="s">
        <v>11</v>
      </c>
      <c r="B40" s="136" t="s">
        <v>62</v>
      </c>
      <c r="C40" s="136"/>
      <c r="D40" s="136"/>
      <c r="E40" s="136" t="s">
        <v>37</v>
      </c>
      <c r="F40" s="136"/>
      <c r="G40" s="136"/>
      <c r="H40" s="136" t="s">
        <v>59</v>
      </c>
      <c r="I40" s="136"/>
      <c r="J40" s="136"/>
      <c r="K40" s="136" t="s">
        <v>38</v>
      </c>
      <c r="L40" s="136"/>
      <c r="M40" s="136"/>
    </row>
    <row r="41" spans="1:26" ht="33.75" customHeight="1">
      <c r="A41" s="136"/>
      <c r="B41" s="136"/>
      <c r="C41" s="136"/>
      <c r="D41" s="136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136">
        <v>2</v>
      </c>
      <c r="C42" s="136"/>
      <c r="D42" s="136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136"/>
      <c r="C43" s="136"/>
      <c r="D43" s="136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136" t="s">
        <v>11</v>
      </c>
      <c r="B47" s="136" t="s">
        <v>42</v>
      </c>
      <c r="C47" s="136" t="s">
        <v>25</v>
      </c>
      <c r="D47" s="136" t="s">
        <v>26</v>
      </c>
      <c r="E47" s="136" t="s">
        <v>37</v>
      </c>
      <c r="F47" s="136"/>
      <c r="G47" s="136"/>
      <c r="H47" s="136" t="s">
        <v>64</v>
      </c>
      <c r="I47" s="136"/>
      <c r="J47" s="136"/>
      <c r="K47" s="136" t="s">
        <v>38</v>
      </c>
      <c r="L47" s="136"/>
      <c r="M47" s="136"/>
    </row>
    <row r="48" spans="1:26" ht="30.75" customHeight="1">
      <c r="A48" s="136"/>
      <c r="B48" s="136"/>
      <c r="C48" s="136"/>
      <c r="D48" s="136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136" t="s">
        <v>65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136" t="s">
        <v>65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136" t="s">
        <v>65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136" t="s">
        <v>65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</row>
    <row r="66" spans="1:13">
      <c r="A66" s="136" t="s">
        <v>43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139" t="s">
        <v>67</v>
      </c>
      <c r="B69" s="139"/>
      <c r="C69" s="139"/>
      <c r="D69" s="139"/>
    </row>
    <row r="70" spans="1:13" ht="19.5" customHeight="1">
      <c r="A70" s="9" t="s">
        <v>68</v>
      </c>
      <c r="B70" s="9"/>
      <c r="C70" s="9"/>
      <c r="D70" s="9"/>
    </row>
    <row r="71" spans="1:13">
      <c r="A71" s="143" t="s">
        <v>70</v>
      </c>
      <c r="B71" s="143"/>
      <c r="C71" s="143"/>
      <c r="D71" s="143"/>
      <c r="E71" s="143"/>
    </row>
    <row r="72" spans="1:13">
      <c r="A72" s="143"/>
      <c r="B72" s="143"/>
      <c r="C72" s="143"/>
      <c r="D72" s="143"/>
      <c r="E72" s="143"/>
      <c r="G72" s="144"/>
      <c r="H72" s="144"/>
      <c r="J72" s="144"/>
      <c r="K72" s="144"/>
      <c r="L72" s="144"/>
      <c r="M72" s="144"/>
    </row>
    <row r="73" spans="1:13" ht="15.75" customHeight="1">
      <c r="A73" s="10"/>
      <c r="B73" s="10"/>
      <c r="C73" s="10"/>
      <c r="D73" s="10"/>
      <c r="E73" s="10"/>
      <c r="G73" s="145" t="s">
        <v>31</v>
      </c>
      <c r="H73" s="145"/>
      <c r="J73" s="138" t="s">
        <v>52</v>
      </c>
      <c r="K73" s="138"/>
      <c r="L73" s="138"/>
      <c r="M73" s="138"/>
    </row>
    <row r="74" spans="1:13" ht="43.5" customHeight="1">
      <c r="A74" s="143" t="s">
        <v>69</v>
      </c>
      <c r="B74" s="143"/>
      <c r="C74" s="143"/>
      <c r="D74" s="143"/>
      <c r="E74" s="143"/>
      <c r="G74" s="144"/>
      <c r="H74" s="144"/>
      <c r="J74" s="144"/>
      <c r="K74" s="144"/>
      <c r="L74" s="144"/>
      <c r="M74" s="144"/>
    </row>
    <row r="75" spans="1:13" ht="15.75" customHeight="1">
      <c r="A75" s="143"/>
      <c r="B75" s="143"/>
      <c r="C75" s="143"/>
      <c r="D75" s="143"/>
      <c r="E75" s="143"/>
      <c r="G75" s="145" t="s">
        <v>31</v>
      </c>
      <c r="H75" s="145"/>
      <c r="J75" s="138" t="s">
        <v>52</v>
      </c>
      <c r="K75" s="138"/>
      <c r="L75" s="138"/>
      <c r="M75" s="138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30.05.2022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2022-06-09T11:03:56Z</cp:lastPrinted>
  <dcterms:created xsi:type="dcterms:W3CDTF">2018-12-28T08:43:53Z</dcterms:created>
  <dcterms:modified xsi:type="dcterms:W3CDTF">2023-03-22T14:24:26Z</dcterms:modified>
</cp:coreProperties>
</file>