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МІСЬКОЇ РАДИ\Договори по КП Коломияводоканал\"/>
    </mc:Choice>
  </mc:AlternateContent>
  <bookViews>
    <workbookView xWindow="0" yWindow="0" windowWidth="24000" windowHeight="10455"/>
  </bookViews>
  <sheets>
    <sheet name="Sheet" sheetId="1" r:id="rId1"/>
  </sheets>
  <definedNames>
    <definedName name="_xlnm._FilterDatabase" localSheetId="0" hidden="1">Sheet!$A$5:$I$30</definedName>
  </definedNames>
  <calcPr calcId="162913"/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<sst xmlns="http://schemas.openxmlformats.org/spreadsheetml/2006/main" count="135" uniqueCount="91">
  <si>
    <t>01415660</t>
  </si>
  <si>
    <t>03410000-7 Деревина</t>
  </si>
  <si>
    <t>09130000-9 Нафта і дистиляти</t>
  </si>
  <si>
    <t>09210000-4 Мастильні засоби</t>
  </si>
  <si>
    <t>11</t>
  </si>
  <si>
    <t>12</t>
  </si>
  <si>
    <t>13</t>
  </si>
  <si>
    <t>14</t>
  </si>
  <si>
    <t>15</t>
  </si>
  <si>
    <t>15870000-7 Заправки та приправи</t>
  </si>
  <si>
    <t>16</t>
  </si>
  <si>
    <t>2</t>
  </si>
  <si>
    <t>2053612894</t>
  </si>
  <si>
    <t>2165817976</t>
  </si>
  <si>
    <t>22190768</t>
  </si>
  <si>
    <t>2581202632</t>
  </si>
  <si>
    <t>2756818436</t>
  </si>
  <si>
    <t>3</t>
  </si>
  <si>
    <t>30ОКПК-0085</t>
  </si>
  <si>
    <t>30ОКПК-0092</t>
  </si>
  <si>
    <t>31345775</t>
  </si>
  <si>
    <t>31430142</t>
  </si>
  <si>
    <t>34</t>
  </si>
  <si>
    <t>34350000-5 Шини для транспортних засобів великої та малої тоннажності</t>
  </si>
  <si>
    <t>35</t>
  </si>
  <si>
    <t>35775727</t>
  </si>
  <si>
    <t>36</t>
  </si>
  <si>
    <t>36248687</t>
  </si>
  <si>
    <t>40583961</t>
  </si>
  <si>
    <t>42120000-6 Насоси та компресори</t>
  </si>
  <si>
    <t>42214302</t>
  </si>
  <si>
    <t>44</t>
  </si>
  <si>
    <t>45</t>
  </si>
  <si>
    <t>45/1-2018</t>
  </si>
  <si>
    <t>45450000-6 Інші завершальні будівельні роботи</t>
  </si>
  <si>
    <t>49</t>
  </si>
  <si>
    <t>50</t>
  </si>
  <si>
    <t>50110000-9 Послуги з ремонту і технічного обслуговування мототранспортних засобів і супутнього обладнання</t>
  </si>
  <si>
    <t>50530000-9 Послуги з ремонту і технічного обслуговування техніки</t>
  </si>
  <si>
    <t>51</t>
  </si>
  <si>
    <t>6</t>
  </si>
  <si>
    <t>7</t>
  </si>
  <si>
    <t>8</t>
  </si>
  <si>
    <t>9</t>
  </si>
  <si>
    <t xml:space="preserve">«Капітальний ремонт автотранспортної техніки КП «Коломияводоканал»  в м. Коломия Івано-Франківської області» </t>
  </si>
  <si>
    <t>«Капітальний ремонт водопровідної мережі по вул. Короля Данила (земляні роботи) в м. Коломия Івано-Франківської області»</t>
  </si>
  <si>
    <t>«Капітальний ремонт водопровідної мережі по вул. Короля Данила (монтажні роботи) в м. Коломия Івано-Франківської області»</t>
  </si>
  <si>
    <t>«Капітальний ремонт каналізаційної мережі по вул. Гонти (від вул. М. Старицького до буд. №16 по вул. Гонти) в м. Коломия Івано-Франківської області»</t>
  </si>
  <si>
    <t>ЄДРПОУ переможця</t>
  </si>
  <si>
    <t>Ідентифікатор закупівлі</t>
  </si>
  <si>
    <t>АГРОПРОМИСЛОВО-РЕМОНТНО-ВИРОБНИЧЕ ПІДПРИЄМСТВО "ТЕХНІКА" У ФОРМІ ТОВАРИСТВА З ОБМЕЖЕНОЮ ВІДПОВІДАЛЬНІСТЮ</t>
  </si>
  <si>
    <t>Бензин А-92; Бензин А-95</t>
  </si>
  <si>
    <t>ДК 021:2015 - 34350000-5 - Шини для транспортних засобів великої та малої тоннажності. (Шини для автомобільної та тракторної техніки)</t>
  </si>
  <si>
    <t>ДК 021:2015 - 42120000-6 - Насоси та компресори (Насос вакуумний)</t>
  </si>
  <si>
    <t>ДП "Коломийське лісове господарство"</t>
  </si>
  <si>
    <t>Дизельне паливо</t>
  </si>
  <si>
    <t>Капітальний ремонт водопроводу до пологового будинку по вул. Роксолани в м. Коломия Івано-Франківської області</t>
  </si>
  <si>
    <t>Капітальний ремонт водопроводу по вул. Цисаків від вул. Січинського до будинку №6а в м. Коломия Івано-Франківської області</t>
  </si>
  <si>
    <t>Капітальний ремонт водопровідного вводу до приміщення «Карітасу» по вул. Петлюри в м. Коломия Івано-Франківської області</t>
  </si>
  <si>
    <t>Капітальний ремонт водопровідного вводу до приміщення школи №9 по вул. Драгоманова в м. Коломия Івано-Франківської області</t>
  </si>
  <si>
    <t>Капітальний ремонт водопровідної мережі від вул. Михайла Старицького до вул. Олександра Козакевича в м. Коломия Івано-Франківської області</t>
  </si>
  <si>
    <t>Капітальний ремонт водопровідної мережі по вул. Винниченка (від вул. А. Міцкевича до буд. №33 по вул. Винниченка) в м. Коломия Івано-Франківської області</t>
  </si>
  <si>
    <t>Капітальний ремонт водопровідної мережі по вул. Гетьманська (від вул. Атаманюка до вул. перемоги) в м. Коломия Івано-Франківської області</t>
  </si>
  <si>
    <t>Капітальний ремонт водопровідної мережі по вул. Гонти (від вул. М. Старицького до буд. №16 по вул. Гонти) в м. Коломия Івано-Франківської області</t>
  </si>
  <si>
    <t>Капітальний ремонт водопровідної мережі по вул. Кобилянської (від бул. Л. Українки до будинку №14 по вул. Кобилянської) в м. Коломия Івано-Франківської області</t>
  </si>
  <si>
    <t>Капітальний ремонт екскаватора ЕК-1200 (ремонт ковша 0,65 м. куб.) в м. Коломия Івано-Франківської області</t>
  </si>
  <si>
    <t>Капітальний ремонт екскаватора ЕК-1200 та навантажувача ПЄА-1 (ремонт ходової частини та гідроприводу) в м. Коломия Івано-Франківської област</t>
  </si>
  <si>
    <t>Капітальний ремонт каналізаційного  колектора по вул. Моцарта в м. Коломия Івано-Франківської області</t>
  </si>
  <si>
    <t>Капітальний ремонт каналізаційної мережі по вул. Винниченка (від буд. №61 до буд. №33 по вул. Винниченка) в м. Коломия Івано-Франківської області</t>
  </si>
  <si>
    <t>Класифікатор</t>
  </si>
  <si>
    <t>Мастильні оливи та мастильні матеріали</t>
  </si>
  <si>
    <t>Номер договору</t>
  </si>
  <si>
    <t>П 05/02/18</t>
  </si>
  <si>
    <t>ПРИВАТНЕ ПІДПРИЄМСТВО "ОККО КОНТРАКТ"</t>
  </si>
  <si>
    <t>Паливна деревина</t>
  </si>
  <si>
    <t>Предмет закупівлі</t>
  </si>
  <si>
    <t>СПД Ганчак Ігор Миколайович</t>
  </si>
  <si>
    <t>Симчич Володимир Дмитрович</t>
  </si>
  <si>
    <t>Сума укладеного договору</t>
  </si>
  <si>
    <t>Сіль екстра, таблетована сіль</t>
  </si>
  <si>
    <t>ТОВАРИСТВО З ОБМЕЖЕНОЮ ВІДПОВІДАЛЬНІСТЮ "АГРО ТМ"</t>
  </si>
  <si>
    <t>ТОВАРИСТВО З ОБМЕЖЕНОЮ ВІДПОВІДАЛЬНІСТЮ "ЕНЕРГОРЕСУРС-МОНТАЖ"</t>
  </si>
  <si>
    <t>ТОВАРИСТВО З ОБМЕЖЕНОЮ ВІДПОВІДАЛЬНІСТЮ "СЕРВІСТРАНСБУД"</t>
  </si>
  <si>
    <t>ТОВАРИСТВО З ОБМЕЖЕНОЮ ВІДПОВІДАЛЬНІСТЮ "ТЕМП - ПРУТ"</t>
  </si>
  <si>
    <t>ТзОВ "Авто стандарт Україна"</t>
  </si>
  <si>
    <t>ФОП Дідушицький П.П.</t>
  </si>
  <si>
    <t>ФОП Машталер А.В.</t>
  </si>
  <si>
    <t>Фактичний переможець</t>
  </si>
  <si>
    <t>№</t>
  </si>
  <si>
    <t>Укладання договору  з:</t>
  </si>
  <si>
    <t>Реєстр договорів по комунальному підприємству "Коломияводоканал" за 2018 рік (надпороги)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</si>
</sst>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8849597" TargetMode="External"/><Relationship Id="rId13" Type="http://schemas.openxmlformats.org/officeDocument/2006/relationships/hyperlink" Target="https://my.zakupki.prom.ua/remote/dispatcher/state_purchase_view/6178165" TargetMode="External"/><Relationship Id="rId18" Type="http://schemas.openxmlformats.org/officeDocument/2006/relationships/hyperlink" Target="https://my.zakupki.prom.ua/remote/dispatcher/state_purchase_view/7249073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my.zakupki.prom.ua/remote/dispatcher/state_purchase_view/8463767" TargetMode="External"/><Relationship Id="rId21" Type="http://schemas.openxmlformats.org/officeDocument/2006/relationships/hyperlink" Target="https://my.zakupki.prom.ua/remote/dispatcher/state_purchase_view/5623620" TargetMode="External"/><Relationship Id="rId7" Type="http://schemas.openxmlformats.org/officeDocument/2006/relationships/hyperlink" Target="https://my.zakupki.prom.ua/remote/dispatcher/state_purchase_view/8798985" TargetMode="External"/><Relationship Id="rId12" Type="http://schemas.openxmlformats.org/officeDocument/2006/relationships/hyperlink" Target="https://my.zakupki.prom.ua/remote/dispatcher/state_purchase_view/6205853" TargetMode="External"/><Relationship Id="rId17" Type="http://schemas.openxmlformats.org/officeDocument/2006/relationships/hyperlink" Target="https://my.zakupki.prom.ua/remote/dispatcher/state_purchase_view/7249382" TargetMode="External"/><Relationship Id="rId25" Type="http://schemas.openxmlformats.org/officeDocument/2006/relationships/hyperlink" Target="https://my.zakupki.prom.ua/remote/dispatcher/state_purchase_view/5937248" TargetMode="External"/><Relationship Id="rId2" Type="http://schemas.openxmlformats.org/officeDocument/2006/relationships/hyperlink" Target="https://my.zakupki.prom.ua/remote/dispatcher/state_purchase_view/8463626" TargetMode="External"/><Relationship Id="rId16" Type="http://schemas.openxmlformats.org/officeDocument/2006/relationships/hyperlink" Target="https://my.zakupki.prom.ua/remote/dispatcher/state_purchase_view/7249928" TargetMode="External"/><Relationship Id="rId20" Type="http://schemas.openxmlformats.org/officeDocument/2006/relationships/hyperlink" Target="https://my.zakupki.prom.ua/remote/dispatcher/state_purchase_view/5623458" TargetMode="External"/><Relationship Id="rId1" Type="http://schemas.openxmlformats.org/officeDocument/2006/relationships/hyperlink" Target="https://my.zakupki.prom.ua/remote/dispatcher/state_purchase_view/8463415" TargetMode="External"/><Relationship Id="rId6" Type="http://schemas.openxmlformats.org/officeDocument/2006/relationships/hyperlink" Target="https://my.zakupki.prom.ua/remote/dispatcher/state_purchase_view/8798574" TargetMode="External"/><Relationship Id="rId11" Type="http://schemas.openxmlformats.org/officeDocument/2006/relationships/hyperlink" Target="https://my.zakupki.prom.ua/remote/dispatcher/state_purchase_view/6331416" TargetMode="External"/><Relationship Id="rId24" Type="http://schemas.openxmlformats.org/officeDocument/2006/relationships/hyperlink" Target="https://my.zakupki.prom.ua/remote/dispatcher/state_purchase_view/5687396" TargetMode="External"/><Relationship Id="rId5" Type="http://schemas.openxmlformats.org/officeDocument/2006/relationships/hyperlink" Target="https://my.zakupki.prom.ua/remote/dispatcher/state_purchase_view/8752176" TargetMode="External"/><Relationship Id="rId15" Type="http://schemas.openxmlformats.org/officeDocument/2006/relationships/hyperlink" Target="https://my.zakupki.prom.ua/remote/dispatcher/state_purchase_view/7250287" TargetMode="External"/><Relationship Id="rId23" Type="http://schemas.openxmlformats.org/officeDocument/2006/relationships/hyperlink" Target="https://my.zakupki.prom.ua/remote/dispatcher/state_purchase_view/5938933" TargetMode="External"/><Relationship Id="rId10" Type="http://schemas.openxmlformats.org/officeDocument/2006/relationships/hyperlink" Target="https://my.zakupki.prom.ua/remote/dispatcher/state_purchase_view/6065094" TargetMode="External"/><Relationship Id="rId19" Type="http://schemas.openxmlformats.org/officeDocument/2006/relationships/hyperlink" Target="https://my.zakupki.prom.ua/remote/dispatcher/state_purchase_view/5616981" TargetMode="External"/><Relationship Id="rId4" Type="http://schemas.openxmlformats.org/officeDocument/2006/relationships/hyperlink" Target="https://my.zakupki.prom.ua/remote/dispatcher/state_purchase_view/8751701" TargetMode="External"/><Relationship Id="rId9" Type="http://schemas.openxmlformats.org/officeDocument/2006/relationships/hyperlink" Target="https://my.zakupki.prom.ua/remote/dispatcher/state_purchase_view/6099620" TargetMode="External"/><Relationship Id="rId14" Type="http://schemas.openxmlformats.org/officeDocument/2006/relationships/hyperlink" Target="https://my.zakupki.prom.ua/remote/dispatcher/state_purchase_view/6099790" TargetMode="External"/><Relationship Id="rId22" Type="http://schemas.openxmlformats.org/officeDocument/2006/relationships/hyperlink" Target="https://my.zakupki.prom.ua/remote/dispatcher/state_purchase_view/5937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pane ySplit="5" topLeftCell="A6" activePane="bottomLeft" state="frozen"/>
      <selection pane="bottomLeft" activeCell="K15" sqref="K15"/>
    </sheetView>
  </sheetViews>
  <sheetFormatPr defaultColWidth="11.42578125" defaultRowHeight="15" x14ac:dyDescent="0.25"/>
  <cols>
    <col min="1" max="1" width="5" style="8" customWidth="1"/>
    <col min="2" max="2" width="25" style="8"/>
    <col min="3" max="4" width="35" style="9"/>
    <col min="5" max="5" width="30.7109375" style="9" customWidth="1"/>
    <col min="6" max="8" width="15" style="8"/>
    <col min="9" max="9" width="12.85546875" style="8" customWidth="1"/>
    <col min="10" max="16384" width="11.42578125" style="5"/>
  </cols>
  <sheetData>
    <row r="1" spans="1:9" s="2" customFormat="1" ht="15.75" x14ac:dyDescent="0.25">
      <c r="A1" s="3"/>
      <c r="B1" s="1"/>
      <c r="C1" s="1"/>
      <c r="D1" s="1"/>
      <c r="E1" s="1"/>
      <c r="F1" s="1"/>
      <c r="G1" s="3"/>
      <c r="H1" s="3"/>
      <c r="I1" s="3"/>
    </row>
    <row r="2" spans="1:9" s="2" customFormat="1" ht="15.75" x14ac:dyDescent="0.25">
      <c r="A2" s="3"/>
      <c r="B2" s="1"/>
      <c r="C2" s="1"/>
      <c r="D2" s="1"/>
      <c r="E2" s="1"/>
      <c r="F2" s="1"/>
      <c r="G2" s="3"/>
      <c r="H2" s="3"/>
      <c r="I2" s="3"/>
    </row>
    <row r="3" spans="1:9" s="2" customFormat="1" ht="15.75" x14ac:dyDescent="0.25">
      <c r="A3" s="3"/>
      <c r="B3" s="1"/>
      <c r="C3" s="1"/>
      <c r="D3" s="1"/>
      <c r="E3" s="1"/>
      <c r="F3" s="1"/>
      <c r="G3" s="3"/>
      <c r="H3" s="3"/>
      <c r="I3" s="3"/>
    </row>
    <row r="4" spans="1:9" s="4" customFormat="1" ht="15.75" x14ac:dyDescent="0.25">
      <c r="A4" s="6"/>
      <c r="B4" s="19" t="s">
        <v>90</v>
      </c>
      <c r="C4" s="20"/>
      <c r="D4" s="20"/>
      <c r="E4" s="20"/>
      <c r="F4" s="7"/>
      <c r="G4" s="6"/>
      <c r="H4" s="6"/>
      <c r="I4" s="6"/>
    </row>
    <row r="5" spans="1:9" s="10" customFormat="1" ht="50.25" customHeight="1" x14ac:dyDescent="0.25">
      <c r="A5" s="11" t="s">
        <v>88</v>
      </c>
      <c r="B5" s="12" t="s">
        <v>49</v>
      </c>
      <c r="C5" s="11" t="s">
        <v>75</v>
      </c>
      <c r="D5" s="11" t="s">
        <v>69</v>
      </c>
      <c r="E5" s="11" t="s">
        <v>87</v>
      </c>
      <c r="F5" s="11" t="s">
        <v>48</v>
      </c>
      <c r="G5" s="11" t="s">
        <v>71</v>
      </c>
      <c r="H5" s="11" t="s">
        <v>78</v>
      </c>
      <c r="I5" s="11" t="s">
        <v>89</v>
      </c>
    </row>
    <row r="6" spans="1:9" customFormat="1" ht="51" x14ac:dyDescent="0.25">
      <c r="A6" s="13">
        <v>1</v>
      </c>
      <c r="B6" s="14" t="str">
        <f>HYPERLINK("https://my.zakupki.prom.ua/remote/dispatcher/state_purchase_view/8849597", "UA-2018-11-12-001274-a")</f>
        <v>UA-2018-11-12-001274-a</v>
      </c>
      <c r="C6" s="15" t="s">
        <v>44</v>
      </c>
      <c r="D6" s="15" t="s">
        <v>38</v>
      </c>
      <c r="E6" s="15" t="s">
        <v>50</v>
      </c>
      <c r="F6" s="16" t="s">
        <v>21</v>
      </c>
      <c r="G6" s="16" t="s">
        <v>39</v>
      </c>
      <c r="H6" s="17">
        <v>150000</v>
      </c>
      <c r="I6" s="18">
        <v>43416</v>
      </c>
    </row>
    <row r="7" spans="1:9" customFormat="1" ht="51" x14ac:dyDescent="0.25">
      <c r="A7" s="13">
        <v>2</v>
      </c>
      <c r="B7" s="14" t="str">
        <f>HYPERLINK("https://my.zakupki.prom.ua/remote/dispatcher/state_purchase_view/8798985", "UA-2018-11-07-001952-c")</f>
        <v>UA-2018-11-07-001952-c</v>
      </c>
      <c r="C7" s="15" t="s">
        <v>46</v>
      </c>
      <c r="D7" s="15" t="s">
        <v>34</v>
      </c>
      <c r="E7" s="15" t="s">
        <v>81</v>
      </c>
      <c r="F7" s="16" t="s">
        <v>0</v>
      </c>
      <c r="G7" s="16" t="s">
        <v>36</v>
      </c>
      <c r="H7" s="17">
        <v>291498.42</v>
      </c>
      <c r="I7" s="18">
        <v>43411</v>
      </c>
    </row>
    <row r="8" spans="1:9" customFormat="1" ht="51" x14ac:dyDescent="0.25">
      <c r="A8" s="13">
        <v>3</v>
      </c>
      <c r="B8" s="14" t="str">
        <f>HYPERLINK("https://my.zakupki.prom.ua/remote/dispatcher/state_purchase_view/8798574", "UA-2018-11-07-001868-c")</f>
        <v>UA-2018-11-07-001868-c</v>
      </c>
      <c r="C8" s="15" t="s">
        <v>45</v>
      </c>
      <c r="D8" s="15" t="s">
        <v>34</v>
      </c>
      <c r="E8" s="15" t="s">
        <v>82</v>
      </c>
      <c r="F8" s="16" t="s">
        <v>30</v>
      </c>
      <c r="G8" s="16" t="s">
        <v>35</v>
      </c>
      <c r="H8" s="17">
        <v>70167</v>
      </c>
      <c r="I8" s="18">
        <v>43411</v>
      </c>
    </row>
    <row r="9" spans="1:9" customFormat="1" ht="51" x14ac:dyDescent="0.25">
      <c r="A9" s="13">
        <v>4</v>
      </c>
      <c r="B9" s="14" t="str">
        <f>HYPERLINK("https://my.zakupki.prom.ua/remote/dispatcher/state_purchase_view/8752176", "UA-2018-11-02-001847-b")</f>
        <v>UA-2018-11-02-001847-b</v>
      </c>
      <c r="C9" s="15" t="s">
        <v>52</v>
      </c>
      <c r="D9" s="15" t="s">
        <v>23</v>
      </c>
      <c r="E9" s="15" t="s">
        <v>80</v>
      </c>
      <c r="F9" s="16" t="s">
        <v>28</v>
      </c>
      <c r="G9" s="16" t="s">
        <v>31</v>
      </c>
      <c r="H9" s="17">
        <v>98876.32</v>
      </c>
      <c r="I9" s="18">
        <v>43406</v>
      </c>
    </row>
    <row r="10" spans="1:9" customFormat="1" ht="25.5" x14ac:dyDescent="0.25">
      <c r="A10" s="13">
        <v>5</v>
      </c>
      <c r="B10" s="14" t="str">
        <f>HYPERLINK("https://my.zakupki.prom.ua/remote/dispatcher/state_purchase_view/8751701", "UA-2018-11-02-001805-b")</f>
        <v>UA-2018-11-02-001805-b</v>
      </c>
      <c r="C10" s="15" t="s">
        <v>53</v>
      </c>
      <c r="D10" s="15" t="s">
        <v>29</v>
      </c>
      <c r="E10" s="15" t="s">
        <v>77</v>
      </c>
      <c r="F10" s="16" t="s">
        <v>16</v>
      </c>
      <c r="G10" s="16" t="s">
        <v>32</v>
      </c>
      <c r="H10" s="17">
        <v>9180</v>
      </c>
      <c r="I10" s="18">
        <v>43406</v>
      </c>
    </row>
    <row r="11" spans="1:9" customFormat="1" ht="51" x14ac:dyDescent="0.25">
      <c r="A11" s="13">
        <v>6</v>
      </c>
      <c r="B11" s="14" t="str">
        <f>HYPERLINK("https://my.zakupki.prom.ua/remote/dispatcher/state_purchase_view/8463767", "UA-2018-10-05-000159-c")</f>
        <v>UA-2018-10-05-000159-c</v>
      </c>
      <c r="C11" s="15" t="s">
        <v>57</v>
      </c>
      <c r="D11" s="15" t="s">
        <v>34</v>
      </c>
      <c r="E11" s="15" t="s">
        <v>86</v>
      </c>
      <c r="F11" s="16" t="s">
        <v>15</v>
      </c>
      <c r="G11" s="16" t="s">
        <v>26</v>
      </c>
      <c r="H11" s="17">
        <v>49207</v>
      </c>
      <c r="I11" s="18">
        <v>43377</v>
      </c>
    </row>
    <row r="12" spans="1:9" customFormat="1" ht="38.25" x14ac:dyDescent="0.25">
      <c r="A12" s="13">
        <v>7</v>
      </c>
      <c r="B12" s="14" t="str">
        <f>HYPERLINK("https://my.zakupki.prom.ua/remote/dispatcher/state_purchase_view/8463626", "UA-2018-10-05-000130-c")</f>
        <v>UA-2018-10-05-000130-c</v>
      </c>
      <c r="C12" s="15" t="s">
        <v>56</v>
      </c>
      <c r="D12" s="15" t="s">
        <v>34</v>
      </c>
      <c r="E12" s="15" t="s">
        <v>86</v>
      </c>
      <c r="F12" s="16" t="s">
        <v>15</v>
      </c>
      <c r="G12" s="16" t="s">
        <v>24</v>
      </c>
      <c r="H12" s="17">
        <v>50255</v>
      </c>
      <c r="I12" s="18">
        <v>43377</v>
      </c>
    </row>
    <row r="13" spans="1:9" customFormat="1" ht="38.25" x14ac:dyDescent="0.25">
      <c r="A13" s="13">
        <v>8</v>
      </c>
      <c r="B13" s="14" t="str">
        <f>HYPERLINK("https://my.zakupki.prom.ua/remote/dispatcher/state_purchase_view/8463415", "UA-2018-10-05-000081-c")</f>
        <v>UA-2018-10-05-000081-c</v>
      </c>
      <c r="C13" s="15" t="s">
        <v>67</v>
      </c>
      <c r="D13" s="15" t="s">
        <v>34</v>
      </c>
      <c r="E13" s="15" t="s">
        <v>86</v>
      </c>
      <c r="F13" s="16" t="s">
        <v>15</v>
      </c>
      <c r="G13" s="16" t="s">
        <v>22</v>
      </c>
      <c r="H13" s="17">
        <v>114984</v>
      </c>
      <c r="I13" s="18">
        <v>43377</v>
      </c>
    </row>
    <row r="14" spans="1:9" customFormat="1" ht="51" x14ac:dyDescent="0.25">
      <c r="A14" s="13">
        <v>9</v>
      </c>
      <c r="B14" s="14" t="str">
        <f>HYPERLINK("https://my.zakupki.prom.ua/remote/dispatcher/state_purchase_view/7250287", "UA-2018-05-25-001927-a")</f>
        <v>UA-2018-05-25-001927-a</v>
      </c>
      <c r="C14" s="15" t="s">
        <v>59</v>
      </c>
      <c r="D14" s="15" t="s">
        <v>34</v>
      </c>
      <c r="E14" s="15" t="s">
        <v>86</v>
      </c>
      <c r="F14" s="16" t="s">
        <v>15</v>
      </c>
      <c r="G14" s="16" t="s">
        <v>6</v>
      </c>
      <c r="H14" s="17">
        <v>19460</v>
      </c>
      <c r="I14" s="18">
        <v>43245</v>
      </c>
    </row>
    <row r="15" spans="1:9" customFormat="1" ht="51" x14ac:dyDescent="0.25">
      <c r="A15" s="13">
        <v>10</v>
      </c>
      <c r="B15" s="14" t="str">
        <f>HYPERLINK("https://my.zakupki.prom.ua/remote/dispatcher/state_purchase_view/7249928", "UA-2018-05-25-001834-a")</f>
        <v>UA-2018-05-25-001834-a</v>
      </c>
      <c r="C15" s="15" t="s">
        <v>58</v>
      </c>
      <c r="D15" s="15" t="s">
        <v>34</v>
      </c>
      <c r="E15" s="15" t="s">
        <v>86</v>
      </c>
      <c r="F15" s="16" t="s">
        <v>15</v>
      </c>
      <c r="G15" s="16" t="s">
        <v>7</v>
      </c>
      <c r="H15" s="17">
        <v>15746</v>
      </c>
      <c r="I15" s="18">
        <v>43245</v>
      </c>
    </row>
    <row r="16" spans="1:9" customFormat="1" ht="63.75" x14ac:dyDescent="0.25">
      <c r="A16" s="13">
        <v>11</v>
      </c>
      <c r="B16" s="14" t="str">
        <f>HYPERLINK("https://my.zakupki.prom.ua/remote/dispatcher/state_purchase_view/7249382", "UA-2018-05-25-001722-a")</f>
        <v>UA-2018-05-25-001722-a</v>
      </c>
      <c r="C16" s="15" t="s">
        <v>64</v>
      </c>
      <c r="D16" s="15" t="s">
        <v>34</v>
      </c>
      <c r="E16" s="15" t="s">
        <v>86</v>
      </c>
      <c r="F16" s="16" t="s">
        <v>15</v>
      </c>
      <c r="G16" s="16" t="s">
        <v>10</v>
      </c>
      <c r="H16" s="17">
        <v>92857.79</v>
      </c>
      <c r="I16" s="18">
        <v>43245</v>
      </c>
    </row>
    <row r="17" spans="1:9" customFormat="1" ht="63.75" x14ac:dyDescent="0.25">
      <c r="A17" s="13">
        <v>12</v>
      </c>
      <c r="B17" s="14" t="str">
        <f>HYPERLINK("https://my.zakupki.prom.ua/remote/dispatcher/state_purchase_view/7249073", "UA-2018-05-25-001632-a")</f>
        <v>UA-2018-05-25-001632-a</v>
      </c>
      <c r="C17" s="15" t="s">
        <v>61</v>
      </c>
      <c r="D17" s="15" t="s">
        <v>34</v>
      </c>
      <c r="E17" s="15" t="s">
        <v>83</v>
      </c>
      <c r="F17" s="16" t="s">
        <v>20</v>
      </c>
      <c r="G17" s="16" t="s">
        <v>8</v>
      </c>
      <c r="H17" s="17">
        <v>258231</v>
      </c>
      <c r="I17" s="18">
        <v>43245</v>
      </c>
    </row>
    <row r="18" spans="1:9" customFormat="1" ht="25.5" x14ac:dyDescent="0.25">
      <c r="A18" s="13">
        <v>13</v>
      </c>
      <c r="B18" s="14" t="str">
        <f>HYPERLINK("https://my.zakupki.prom.ua/remote/dispatcher/state_purchase_view/6331416", "UA-2018-02-26-001117-c")</f>
        <v>UA-2018-02-26-001117-c</v>
      </c>
      <c r="C18" s="15" t="s">
        <v>55</v>
      </c>
      <c r="D18" s="15" t="s">
        <v>2</v>
      </c>
      <c r="E18" s="15" t="s">
        <v>73</v>
      </c>
      <c r="F18" s="16" t="s">
        <v>27</v>
      </c>
      <c r="G18" s="16" t="s">
        <v>19</v>
      </c>
      <c r="H18" s="17">
        <v>1112580</v>
      </c>
      <c r="I18" s="18">
        <v>43171</v>
      </c>
    </row>
    <row r="19" spans="1:9" customFormat="1" ht="25.5" x14ac:dyDescent="0.25">
      <c r="A19" s="13">
        <v>14</v>
      </c>
      <c r="B19" s="14" t="str">
        <f>HYPERLINK("https://my.zakupki.prom.ua/remote/dispatcher/state_purchase_view/6205853", "UA-2018-02-16-000136-c")</f>
        <v>UA-2018-02-16-000136-c</v>
      </c>
      <c r="C19" s="15" t="s">
        <v>51</v>
      </c>
      <c r="D19" s="15" t="s">
        <v>2</v>
      </c>
      <c r="E19" s="15" t="s">
        <v>73</v>
      </c>
      <c r="F19" s="16" t="s">
        <v>27</v>
      </c>
      <c r="G19" s="16" t="s">
        <v>18</v>
      </c>
      <c r="H19" s="17">
        <v>1150590</v>
      </c>
      <c r="I19" s="18">
        <v>43158</v>
      </c>
    </row>
    <row r="20" spans="1:9" customFormat="1" ht="51" x14ac:dyDescent="0.25">
      <c r="A20" s="13">
        <v>15</v>
      </c>
      <c r="B20" s="14" t="str">
        <f>HYPERLINK("https://my.zakupki.prom.ua/remote/dispatcher/state_purchase_view/6178165", "UA-2018-02-14-002392-c")</f>
        <v>UA-2018-02-14-002392-c</v>
      </c>
      <c r="C20" s="15" t="s">
        <v>66</v>
      </c>
      <c r="D20" s="15" t="s">
        <v>37</v>
      </c>
      <c r="E20" s="15" t="s">
        <v>50</v>
      </c>
      <c r="F20" s="16" t="s">
        <v>21</v>
      </c>
      <c r="G20" s="16" t="s">
        <v>5</v>
      </c>
      <c r="H20" s="17">
        <v>53893.15</v>
      </c>
      <c r="I20" s="18">
        <v>43144</v>
      </c>
    </row>
    <row r="21" spans="1:9" customFormat="1" ht="51" x14ac:dyDescent="0.25">
      <c r="A21" s="13">
        <v>16</v>
      </c>
      <c r="B21" s="14" t="str">
        <f>HYPERLINK("https://my.zakupki.prom.ua/remote/dispatcher/state_purchase_view/6099790", "UA-2018-02-09-002615-a")</f>
        <v>UA-2018-02-09-002615-a</v>
      </c>
      <c r="C21" s="15" t="s">
        <v>65</v>
      </c>
      <c r="D21" s="15" t="s">
        <v>37</v>
      </c>
      <c r="E21" s="15" t="s">
        <v>50</v>
      </c>
      <c r="F21" s="16" t="s">
        <v>21</v>
      </c>
      <c r="G21" s="16" t="s">
        <v>72</v>
      </c>
      <c r="H21" s="17">
        <v>39750</v>
      </c>
      <c r="I21" s="18">
        <v>43140</v>
      </c>
    </row>
    <row r="22" spans="1:9" customFormat="1" ht="51" x14ac:dyDescent="0.25">
      <c r="A22" s="13">
        <v>17</v>
      </c>
      <c r="B22" s="14" t="str">
        <f>HYPERLINK("https://my.zakupki.prom.ua/remote/dispatcher/state_purchase_view/6099620", "UA-2018-02-09-002361-a")</f>
        <v>UA-2018-02-09-002361-a</v>
      </c>
      <c r="C22" s="15" t="s">
        <v>68</v>
      </c>
      <c r="D22" s="15" t="s">
        <v>34</v>
      </c>
      <c r="E22" s="15" t="s">
        <v>83</v>
      </c>
      <c r="F22" s="16" t="s">
        <v>20</v>
      </c>
      <c r="G22" s="16" t="s">
        <v>4</v>
      </c>
      <c r="H22" s="17">
        <v>273211.24</v>
      </c>
      <c r="I22" s="18">
        <v>43140</v>
      </c>
    </row>
    <row r="23" spans="1:9" customFormat="1" ht="51" x14ac:dyDescent="0.25">
      <c r="A23" s="13">
        <v>18</v>
      </c>
      <c r="B23" s="14" t="str">
        <f>HYPERLINK("https://my.zakupki.prom.ua/remote/dispatcher/state_purchase_view/6065094", "UA-2018-02-08-000262-a")</f>
        <v>UA-2018-02-08-000262-a</v>
      </c>
      <c r="C23" s="15" t="s">
        <v>62</v>
      </c>
      <c r="D23" s="15" t="s">
        <v>34</v>
      </c>
      <c r="E23" s="15" t="s">
        <v>83</v>
      </c>
      <c r="F23" s="16" t="s">
        <v>20</v>
      </c>
      <c r="G23" s="16" t="s">
        <v>43</v>
      </c>
      <c r="H23" s="17">
        <v>27925.74</v>
      </c>
      <c r="I23" s="18">
        <v>43138</v>
      </c>
    </row>
    <row r="24" spans="1:9" customFormat="1" ht="51" x14ac:dyDescent="0.25">
      <c r="A24" s="13">
        <v>19</v>
      </c>
      <c r="B24" s="14" t="str">
        <f>HYPERLINK("https://my.zakupki.prom.ua/remote/dispatcher/state_purchase_view/5938933", "UA-2018-02-01-002263-c")</f>
        <v>UA-2018-02-01-002263-c</v>
      </c>
      <c r="C24" s="15" t="s">
        <v>60</v>
      </c>
      <c r="D24" s="15" t="s">
        <v>34</v>
      </c>
      <c r="E24" s="15" t="s">
        <v>83</v>
      </c>
      <c r="F24" s="16" t="s">
        <v>20</v>
      </c>
      <c r="G24" s="16" t="s">
        <v>40</v>
      </c>
      <c r="H24" s="17">
        <v>236930</v>
      </c>
      <c r="I24" s="18">
        <v>43132</v>
      </c>
    </row>
    <row r="25" spans="1:9" customFormat="1" ht="51" x14ac:dyDescent="0.25">
      <c r="A25" s="13">
        <v>20</v>
      </c>
      <c r="B25" s="14" t="str">
        <f>HYPERLINK("https://my.zakupki.prom.ua/remote/dispatcher/state_purchase_view/5937690", "UA-2018-02-01-002101-c")</f>
        <v>UA-2018-02-01-002101-c</v>
      </c>
      <c r="C25" s="15" t="s">
        <v>63</v>
      </c>
      <c r="D25" s="15" t="s">
        <v>34</v>
      </c>
      <c r="E25" s="15" t="s">
        <v>85</v>
      </c>
      <c r="F25" s="16" t="s">
        <v>12</v>
      </c>
      <c r="G25" s="16" t="s">
        <v>41</v>
      </c>
      <c r="H25" s="17">
        <v>60541</v>
      </c>
      <c r="I25" s="18">
        <v>43132</v>
      </c>
    </row>
    <row r="26" spans="1:9" customFormat="1" ht="63.75" x14ac:dyDescent="0.25">
      <c r="A26" s="13">
        <v>21</v>
      </c>
      <c r="B26" s="14" t="str">
        <f>HYPERLINK("https://my.zakupki.prom.ua/remote/dispatcher/state_purchase_view/5937248", "UA-2018-02-01-002032-c")</f>
        <v>UA-2018-02-01-002032-c</v>
      </c>
      <c r="C26" s="15" t="s">
        <v>47</v>
      </c>
      <c r="D26" s="15" t="s">
        <v>34</v>
      </c>
      <c r="E26" s="15" t="s">
        <v>85</v>
      </c>
      <c r="F26" s="16" t="s">
        <v>12</v>
      </c>
      <c r="G26" s="16" t="s">
        <v>42</v>
      </c>
      <c r="H26" s="17">
        <v>45086.84</v>
      </c>
      <c r="I26" s="18">
        <v>43132</v>
      </c>
    </row>
    <row r="27" spans="1:9" customFormat="1" ht="25.5" x14ac:dyDescent="0.25">
      <c r="A27" s="13">
        <v>22</v>
      </c>
      <c r="B27" s="14" t="str">
        <f>HYPERLINK("https://my.zakupki.prom.ua/remote/dispatcher/state_purchase_view/5687396", "UA-2018-01-24-000316-c")</f>
        <v>UA-2018-01-24-000316-c</v>
      </c>
      <c r="C27" s="15" t="s">
        <v>74</v>
      </c>
      <c r="D27" s="15" t="s">
        <v>1</v>
      </c>
      <c r="E27" s="15" t="s">
        <v>54</v>
      </c>
      <c r="F27" s="16" t="s">
        <v>14</v>
      </c>
      <c r="G27" s="16" t="s">
        <v>33</v>
      </c>
      <c r="H27" s="17">
        <v>90600</v>
      </c>
      <c r="I27" s="18">
        <v>43123</v>
      </c>
    </row>
    <row r="28" spans="1:9" customFormat="1" x14ac:dyDescent="0.25">
      <c r="A28" s="13">
        <v>23</v>
      </c>
      <c r="B28" s="14" t="str">
        <f>HYPERLINK("https://my.zakupki.prom.ua/remote/dispatcher/state_purchase_view/5623620", "UA-2018-01-22-002249-c")</f>
        <v>UA-2018-01-22-002249-c</v>
      </c>
      <c r="C28" s="15" t="s">
        <v>79</v>
      </c>
      <c r="D28" s="15" t="s">
        <v>9</v>
      </c>
      <c r="E28" s="15" t="s">
        <v>76</v>
      </c>
      <c r="F28" s="16" t="s">
        <v>13</v>
      </c>
      <c r="G28" s="16" t="s">
        <v>17</v>
      </c>
      <c r="H28" s="17">
        <v>105000</v>
      </c>
      <c r="I28" s="18">
        <v>43122</v>
      </c>
    </row>
    <row r="29" spans="1:9" customFormat="1" x14ac:dyDescent="0.25">
      <c r="A29" s="13">
        <v>24</v>
      </c>
      <c r="B29" s="14" t="str">
        <f>HYPERLINK("https://my.zakupki.prom.ua/remote/dispatcher/state_purchase_view/5623458", "UA-2018-01-22-002207-c")</f>
        <v>UA-2018-01-22-002207-c</v>
      </c>
      <c r="C29" s="15" t="s">
        <v>79</v>
      </c>
      <c r="D29" s="15" t="s">
        <v>9</v>
      </c>
      <c r="E29" s="15" t="s">
        <v>76</v>
      </c>
      <c r="F29" s="16" t="s">
        <v>13</v>
      </c>
      <c r="G29" s="16" t="s">
        <v>17</v>
      </c>
      <c r="H29" s="17">
        <v>105000</v>
      </c>
      <c r="I29" s="18">
        <v>43122</v>
      </c>
    </row>
    <row r="30" spans="1:9" customFormat="1" ht="25.5" x14ac:dyDescent="0.25">
      <c r="A30" s="13">
        <v>25</v>
      </c>
      <c r="B30" s="14" t="str">
        <f>HYPERLINK("https://my.zakupki.prom.ua/remote/dispatcher/state_purchase_view/5616981", "UA-2018-01-22-001726-c")</f>
        <v>UA-2018-01-22-001726-c</v>
      </c>
      <c r="C30" s="15" t="s">
        <v>70</v>
      </c>
      <c r="D30" s="15" t="s">
        <v>3</v>
      </c>
      <c r="E30" s="15" t="s">
        <v>84</v>
      </c>
      <c r="F30" s="16" t="s">
        <v>25</v>
      </c>
      <c r="G30" s="16" t="s">
        <v>11</v>
      </c>
      <c r="H30" s="17">
        <v>110929.07</v>
      </c>
      <c r="I30" s="18">
        <v>43122</v>
      </c>
    </row>
  </sheetData>
  <autoFilter ref="A5:I30"/>
  <mergeCells count="1">
    <mergeCell ref="B4:E4"/>
  </mergeCells>
  <hyperlinks>
    <hyperlink ref="B13" r:id="rId1" display="https://my.zakupki.prom.ua/remote/dispatcher/state_purchase_view/8463415"/>
    <hyperlink ref="B12" r:id="rId2" display="https://my.zakupki.prom.ua/remote/dispatcher/state_purchase_view/8463626"/>
    <hyperlink ref="B11" r:id="rId3" display="https://my.zakupki.prom.ua/remote/dispatcher/state_purchase_view/8463767"/>
    <hyperlink ref="B10" r:id="rId4" display="https://my.zakupki.prom.ua/remote/dispatcher/state_purchase_view/8751701"/>
    <hyperlink ref="B9" r:id="rId5" display="https://my.zakupki.prom.ua/remote/dispatcher/state_purchase_view/8752176"/>
    <hyperlink ref="B8" r:id="rId6" display="https://my.zakupki.prom.ua/remote/dispatcher/state_purchase_view/8798574"/>
    <hyperlink ref="B7" r:id="rId7" display="https://my.zakupki.prom.ua/remote/dispatcher/state_purchase_view/8798985"/>
    <hyperlink ref="B6" r:id="rId8" display="https://my.zakupki.prom.ua/remote/dispatcher/state_purchase_view/8849597"/>
    <hyperlink ref="B22" r:id="rId9" display="https://my.zakupki.prom.ua/remote/dispatcher/state_purchase_view/6099620"/>
    <hyperlink ref="B23" r:id="rId10" display="https://my.zakupki.prom.ua/remote/dispatcher/state_purchase_view/6065094"/>
    <hyperlink ref="B18" r:id="rId11" display="https://my.zakupki.prom.ua/remote/dispatcher/state_purchase_view/6331416"/>
    <hyperlink ref="B19" r:id="rId12" display="https://my.zakupki.prom.ua/remote/dispatcher/state_purchase_view/6205853"/>
    <hyperlink ref="B20" r:id="rId13" display="https://my.zakupki.prom.ua/remote/dispatcher/state_purchase_view/6178165"/>
    <hyperlink ref="B21" r:id="rId14" display="https://my.zakupki.prom.ua/remote/dispatcher/state_purchase_view/6099790"/>
    <hyperlink ref="B14" r:id="rId15" display="https://my.zakupki.prom.ua/remote/dispatcher/state_purchase_view/7250287"/>
    <hyperlink ref="B15" r:id="rId16" display="https://my.zakupki.prom.ua/remote/dispatcher/state_purchase_view/7249928"/>
    <hyperlink ref="B16" r:id="rId17" display="https://my.zakupki.prom.ua/remote/dispatcher/state_purchase_view/7249382"/>
    <hyperlink ref="B17" r:id="rId18" display="https://my.zakupki.prom.ua/remote/dispatcher/state_purchase_view/7249073"/>
    <hyperlink ref="B30" r:id="rId19" display="https://my.zakupki.prom.ua/remote/dispatcher/state_purchase_view/5616981"/>
    <hyperlink ref="B29" r:id="rId20" display="https://my.zakupki.prom.ua/remote/dispatcher/state_purchase_view/5623458"/>
    <hyperlink ref="B28" r:id="rId21" display="https://my.zakupki.prom.ua/remote/dispatcher/state_purchase_view/5623620"/>
    <hyperlink ref="B25" r:id="rId22" display="https://my.zakupki.prom.ua/remote/dispatcher/state_purchase_view/5937690"/>
    <hyperlink ref="B24" r:id="rId23" display="https://my.zakupki.prom.ua/remote/dispatcher/state_purchase_view/5938933"/>
    <hyperlink ref="B27" r:id="rId24" display="https://my.zakupki.prom.ua/remote/dispatcher/state_purchase_view/5687396"/>
    <hyperlink ref="B26" r:id="rId25" display="https://my.zakupki.prom.ua/remote/dispatcher/state_purchase_view/5937248"/>
  </hyperlinks>
  <pageMargins left="0.75" right="0.75" top="1" bottom="1" header="0.5" footer="0.5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2019-05-31T15:11:36Z</dcterms:created>
  <dcterms:modified xsi:type="dcterms:W3CDTF">2019-06-04T05:43:55Z</dcterms:modified>
  <cp:category/>
</cp:coreProperties>
</file>