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7960" windowHeight="11580"/>
  </bookViews>
  <sheets>
    <sheet name="звіт з 01.01.2020" sheetId="1" r:id="rId1"/>
  </sheets>
  <definedNames>
    <definedName name="_xlnm.Print_Area" localSheetId="0">'звіт з 01.01.2020'!$A$1:$M$239</definedName>
  </definedNames>
  <calcPr calcId="125725"/>
</workbook>
</file>

<file path=xl/calcChain.xml><?xml version="1.0" encoding="utf-8"?>
<calcChain xmlns="http://schemas.openxmlformats.org/spreadsheetml/2006/main">
  <c r="I59" i="1"/>
  <c r="I209" l="1"/>
  <c r="I195"/>
  <c r="I181"/>
  <c r="I165"/>
  <c r="I154"/>
  <c r="J131"/>
  <c r="I135"/>
  <c r="L121" l="1"/>
  <c r="M121" s="1"/>
  <c r="L118"/>
  <c r="M118" s="1"/>
  <c r="L115"/>
  <c r="M115" s="1"/>
  <c r="L112"/>
  <c r="M112" s="1"/>
  <c r="J121"/>
  <c r="J118"/>
  <c r="I118"/>
  <c r="J115"/>
  <c r="J112"/>
  <c r="L92"/>
  <c r="M92" s="1"/>
  <c r="L86"/>
  <c r="M86" s="1"/>
  <c r="L83"/>
  <c r="M83" s="1"/>
  <c r="J92"/>
  <c r="J83"/>
  <c r="I89"/>
  <c r="L89" s="1"/>
  <c r="M89" s="1"/>
  <c r="J86"/>
  <c r="G168"/>
  <c r="G121"/>
  <c r="G115"/>
  <c r="F112"/>
  <c r="F118" s="1"/>
  <c r="G118" s="1"/>
  <c r="I106"/>
  <c r="I103"/>
  <c r="F106"/>
  <c r="G106" s="1"/>
  <c r="G97"/>
  <c r="F103"/>
  <c r="G103" s="1"/>
  <c r="G100"/>
  <c r="I78"/>
  <c r="I75"/>
  <c r="G92"/>
  <c r="G86"/>
  <c r="F83"/>
  <c r="F89" s="1"/>
  <c r="G89" s="1"/>
  <c r="I42"/>
  <c r="J42" s="1"/>
  <c r="J46"/>
  <c r="J45"/>
  <c r="J44"/>
  <c r="J43"/>
  <c r="J41"/>
  <c r="J39"/>
  <c r="J37"/>
  <c r="L48"/>
  <c r="M48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7"/>
  <c r="M37" s="1"/>
  <c r="I49"/>
  <c r="J49" s="1"/>
  <c r="G46"/>
  <c r="G45"/>
  <c r="G44"/>
  <c r="G43"/>
  <c r="G42"/>
  <c r="G41"/>
  <c r="F49"/>
  <c r="G39"/>
  <c r="G37"/>
  <c r="J89" l="1"/>
  <c r="G112"/>
  <c r="G83"/>
  <c r="J168"/>
  <c r="L138"/>
  <c r="M138" s="1"/>
  <c r="L226"/>
  <c r="M226" s="1"/>
  <c r="J226"/>
  <c r="I223"/>
  <c r="L223" s="1"/>
  <c r="M223" s="1"/>
  <c r="L220"/>
  <c r="M220" s="1"/>
  <c r="J220"/>
  <c r="L217"/>
  <c r="M217" s="1"/>
  <c r="J217"/>
  <c r="L212"/>
  <c r="M212" s="1"/>
  <c r="J212"/>
  <c r="L209"/>
  <c r="M209" s="1"/>
  <c r="L206"/>
  <c r="M206" s="1"/>
  <c r="J206"/>
  <c r="L203"/>
  <c r="M203" s="1"/>
  <c r="J203"/>
  <c r="L198"/>
  <c r="M198" s="1"/>
  <c r="J198"/>
  <c r="L195"/>
  <c r="M195" s="1"/>
  <c r="J195"/>
  <c r="L192"/>
  <c r="M192" s="1"/>
  <c r="L189"/>
  <c r="M189" s="1"/>
  <c r="J189"/>
  <c r="L181"/>
  <c r="M181" s="1"/>
  <c r="J181"/>
  <c r="L180"/>
  <c r="M180" s="1"/>
  <c r="L177"/>
  <c r="M177" s="1"/>
  <c r="J177"/>
  <c r="L176"/>
  <c r="M176" s="1"/>
  <c r="J176"/>
  <c r="L173"/>
  <c r="M173" s="1"/>
  <c r="J173"/>
  <c r="I184"/>
  <c r="L168"/>
  <c r="M168" s="1"/>
  <c r="L165"/>
  <c r="M165" s="1"/>
  <c r="J165"/>
  <c r="L162"/>
  <c r="M162" s="1"/>
  <c r="J162"/>
  <c r="L159"/>
  <c r="M159" s="1"/>
  <c r="J159"/>
  <c r="L154"/>
  <c r="M154" s="1"/>
  <c r="J154"/>
  <c r="I151"/>
  <c r="J151" s="1"/>
  <c r="L150"/>
  <c r="M150" s="1"/>
  <c r="J150"/>
  <c r="L147"/>
  <c r="M147" s="1"/>
  <c r="J147"/>
  <c r="L146"/>
  <c r="M146" s="1"/>
  <c r="J146"/>
  <c r="L143"/>
  <c r="M143" s="1"/>
  <c r="J143"/>
  <c r="J138"/>
  <c r="L135"/>
  <c r="M135" s="1"/>
  <c r="J135"/>
  <c r="L134"/>
  <c r="M134" s="1"/>
  <c r="J134"/>
  <c r="L131"/>
  <c r="M131" s="1"/>
  <c r="L130"/>
  <c r="M130" s="1"/>
  <c r="J127"/>
  <c r="L106"/>
  <c r="M106" s="1"/>
  <c r="J106"/>
  <c r="L103"/>
  <c r="M103" s="1"/>
  <c r="J103"/>
  <c r="L100"/>
  <c r="M100" s="1"/>
  <c r="J100"/>
  <c r="L97"/>
  <c r="M97" s="1"/>
  <c r="J97"/>
  <c r="L78"/>
  <c r="M78" s="1"/>
  <c r="J78"/>
  <c r="L75"/>
  <c r="M75" s="1"/>
  <c r="J75"/>
  <c r="J72"/>
  <c r="L69"/>
  <c r="M69" s="1"/>
  <c r="J69"/>
  <c r="J68"/>
  <c r="L59"/>
  <c r="M59" s="1"/>
  <c r="J59"/>
  <c r="G49"/>
  <c r="J48"/>
  <c r="G48"/>
  <c r="L36"/>
  <c r="M36" s="1"/>
  <c r="J36"/>
  <c r="G36"/>
  <c r="L35"/>
  <c r="M35" s="1"/>
  <c r="J35"/>
  <c r="G35"/>
  <c r="J180" l="1"/>
  <c r="L49"/>
  <c r="M49" s="1"/>
  <c r="J184"/>
  <c r="L184"/>
  <c r="M184" s="1"/>
  <c r="L68"/>
  <c r="M68" s="1"/>
  <c r="L72"/>
  <c r="M72" s="1"/>
  <c r="L127"/>
  <c r="M127" s="1"/>
  <c r="L151"/>
  <c r="M151" s="1"/>
  <c r="J192"/>
  <c r="J209"/>
  <c r="J223"/>
</calcChain>
</file>

<file path=xl/comments1.xml><?xml version="1.0" encoding="utf-8"?>
<comments xmlns="http://schemas.openxmlformats.org/spreadsheetml/2006/main">
  <authors>
    <author>Автор</author>
  </authors>
  <commentList>
    <comment ref="I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15.07.-32996,88
14.09.-19998,94
12.10.-16999,48
23.12.-29998,08</t>
        </r>
      </text>
    </comment>
    <comment ref="I1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25.05.-220252,91 роботи
25.05.-2062,31 технагляд</t>
        </r>
      </text>
    </comment>
  </commentList>
</comments>
</file>

<file path=xl/sharedStrings.xml><?xml version="1.0" encoding="utf-8"?>
<sst xmlns="http://schemas.openxmlformats.org/spreadsheetml/2006/main" count="373" uniqueCount="161">
  <si>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</si>
  <si>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</si>
  <si>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</si>
  <si>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комунального господарства Коломийської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</si>
  <si>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</si>
  <si>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</si>
  <si>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</si>
  <si>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</si>
  <si>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</si>
  <si>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0511</t>
  </si>
  <si>
    <t>Охорона та раціональне використання природних ресурсів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</si>
  <si>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</si>
  <si>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</si>
  <si>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</si>
  <si>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</si>
  <si>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</si>
  <si>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захист життя і здоров'я населення від негативного впливу, зумовленого забрудненням навколишнього природного середовища</t>
  </si>
  <si>
    <t>раціональне використання і відтворення природних ресурсів</t>
  </si>
  <si>
    <t>5. Мета бюджетної програми</t>
  </si>
  <si>
    <t>Покращення екологічної ситуації та естетичного вигляду міста</t>
  </si>
  <si>
    <t>6. Завдання бюджетної програми</t>
  </si>
  <si>
    <t>Завдання</t>
  </si>
  <si>
    <t>– охорона навколишнього середовища</t>
  </si>
  <si>
    <t>– недопущення забруднення стічними госпфекальними стоками водойм, водовідвідних канав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</si>
  <si>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</si>
  <si>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</si>
  <si>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</si>
  <si>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</si>
  <si>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</si>
  <si>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</si>
  <si>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</si>
  <si>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</si>
  <si>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</si>
  <si>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Охорона навколишнього середовища</t>
  </si>
  <si>
    <t>1.Провести очищення русел річок</t>
  </si>
  <si>
    <t>Недопущення забруднення стічними госпфекальними стоками водойм, водовідвідних канав</t>
  </si>
  <si>
    <t>2.Провести реконструкцію каналізаційних мереж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</si>
  <si>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</si>
  <si>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</si>
  <si>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</si>
  <si>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</si>
  <si>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</si>
  <si>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</si>
  <si>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</si>
  <si>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</si>
  <si>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</si>
  <si>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</si>
  <si>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Обсяг видатків на проведення очищення русел річок</t>
  </si>
  <si>
    <t>грн</t>
  </si>
  <si>
    <t>план видатків</t>
  </si>
  <si>
    <t>Загальна протяжність русел річок</t>
  </si>
  <si>
    <t>м.п.</t>
  </si>
  <si>
    <t>Інвентаризація об’єктів</t>
  </si>
  <si>
    <t>продукту</t>
  </si>
  <si>
    <t xml:space="preserve">Кількість русел річок, які плануються очистити </t>
  </si>
  <si>
    <t>План робіт</t>
  </si>
  <si>
    <t>ефективності</t>
  </si>
  <si>
    <t>Середня вартість очистки 1 м.п. русла</t>
  </si>
  <si>
    <t>грн.</t>
  </si>
  <si>
    <t>розрахунок</t>
  </si>
  <si>
    <t>якості</t>
  </si>
  <si>
    <t>відсоток очищення русел від  загальної протяжності</t>
  </si>
  <si>
    <t>%</t>
  </si>
  <si>
    <t>Обсяг видатків на садіння саджанців декоративних дерев</t>
  </si>
  <si>
    <t>Кількість саджанців, які планується посадити</t>
  </si>
  <si>
    <t>шт.</t>
  </si>
  <si>
    <t xml:space="preserve">  </t>
  </si>
  <si>
    <t>Середня вартість посадки 1 саджанця декоративних дерев</t>
  </si>
  <si>
    <t>збільшення вартості зелених насаджень</t>
  </si>
  <si>
    <t>од.</t>
  </si>
  <si>
    <t>Кошторис</t>
  </si>
  <si>
    <t>план робіт</t>
  </si>
  <si>
    <t>м</t>
  </si>
  <si>
    <t>10. Узагальнений висновок про виконання бюджетної програми.</t>
  </si>
  <si>
    <t>____________</t>
  </si>
  <si>
    <t>(підпис)</t>
  </si>
  <si>
    <t>(ініціали/ініціал, прізвище)</t>
  </si>
  <si>
    <t>Профінансовано фактично виконані роботи</t>
  </si>
  <si>
    <t>Розбіжності відсутні</t>
  </si>
  <si>
    <t>Завдання виконано в повному обсязі</t>
  </si>
  <si>
    <t>Завдання виконано в повному обсязі із економією коштів</t>
  </si>
  <si>
    <t>За рахунок зменшення вартості матеріалів проведено більший обсяг робіт</t>
  </si>
  <si>
    <t>Начальник управління комунального господарства</t>
  </si>
  <si>
    <t>Андрій РАДОВЕЦЬ</t>
  </si>
  <si>
    <t>Начальник відділу економічного аналізу та планування управління комунального господарства</t>
  </si>
  <si>
    <t>Ольга ГАВДУНИК</t>
  </si>
  <si>
    <t>про виконання паспорта бюджетної програми місцевого бюджету на 2021 рік</t>
  </si>
  <si>
    <t>2.Проведення берегоукріплення р.Чорний потік біля будинку №94 по вул.Мазепи</t>
  </si>
  <si>
    <t>Раціональне поводження з побутовими з відходами</t>
  </si>
  <si>
    <t>2.1.Встановити урни</t>
  </si>
  <si>
    <t>1.1.Нове будівництво каналізаційної мережі по вул.Николишина в м. Коломиї</t>
  </si>
  <si>
    <t>1.2. Нове будівництво каналізаційної мережі по вул.Войнаровського в м. Коломиї</t>
  </si>
  <si>
    <t>1.3. Нове будівництво каналізаційної мережі по вул. Довбуша в м.Коломия (за рахунок субвенції із обласного бюджету)</t>
  </si>
  <si>
    <t>1.4. Нове будівництво каналізаційної мережі по вул. Левицького в м. Коломия ( в тому числі виготовлення проектно – кошторисної документації)  (за рахунок субвенції із обласного бюджету)</t>
  </si>
  <si>
    <t>1.5.  Нове будівництво каналізаційної мережі по вул. Бетховена та вул. Соборній  в м. Коломиї  (за рахунок субвенції із обласного бюджету)</t>
  </si>
  <si>
    <t>1.6.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  (за рахунок субвенції із обласного бюджету)</t>
  </si>
  <si>
    <t xml:space="preserve">2.1.Реконструкція системи роздільної каналізації по вул. Довженка в м. Коломия (за рахунок субвенції із обласного бюджету) </t>
  </si>
  <si>
    <t>3.Посадка саджанців декоративних дерев</t>
  </si>
  <si>
    <t>"Охорона навколишнього природного середовища на 2021-2025 роки"</t>
  </si>
  <si>
    <t>1.2.Проведення берегоукріплення р.Чорний потік біля будинку №94 по вул.Мазепи</t>
  </si>
  <si>
    <t>обсяг видатків на проведення берегоукріплення р.Чорний потік біля будинку №94 по вул.Мазепи</t>
  </si>
  <si>
    <t>кількість заходів з проведення берегоукріплення р.Чорний потік біля будинку №94 по вул.Мазепи</t>
  </si>
  <si>
    <t>середня вартість проведення 1 заходу по берегоукріпленню р.Чорний потік біля будинку №94 по вул.Мазепи</t>
  </si>
  <si>
    <t>відсоток виконання завдання по проведенні берегоукріплкення р.Чорний потік біля будинку №94 по вул.Мазепи</t>
  </si>
  <si>
    <t>1.3. Посадка саджанців декоративних дерев</t>
  </si>
  <si>
    <t>Обсяг видатків на встановлення урн</t>
  </si>
  <si>
    <t xml:space="preserve">Кількість урн, які планується встановити </t>
  </si>
  <si>
    <t>середня вартість встановлення 1 урни</t>
  </si>
  <si>
    <t>відсоток  виконання завдання по встановленні урн</t>
  </si>
  <si>
    <t>Обсяг видатків  на проведення нового будівництва каналізаційної мережі по вул.Николишина в м.Коломиї</t>
  </si>
  <si>
    <t>рішення міської ради від 24.12.2020 року № 125-4/2020</t>
  </si>
  <si>
    <t>Кількість проектно-кошторисної документації, яку планується виготовити для проведення будівництва каналізаційної мережі по вул.Николишина</t>
  </si>
  <si>
    <t>Протяжність каналізації, яку планується побудувати  по вул.Николишина</t>
  </si>
  <si>
    <t>середня вартість виготовлення 1 проектно-кошторисної документації для будівництва каналізаційної мережі по вул.Николишина</t>
  </si>
  <si>
    <t>середня вартість будівництва 1 м.п. каналізаційної мережі  по вул.Николишина</t>
  </si>
  <si>
    <t>відсоток  виконання завдання по новому будівництві каналізаційної мережі по вул.Николишина в м.Коломиї</t>
  </si>
  <si>
    <t>Обсяг видатків  на проведення нового будівництва каналізаційної мережі по вул.Войнаровського в м.Коломиї</t>
  </si>
  <si>
    <t>рішення міської ради від 09.12.2021 року №1516-23/2021</t>
  </si>
  <si>
    <t>Кількість проектно-кошторисної документації, яку планується виготовити для проведення будівництва каналізаційної мережі по вул.Войнаровського</t>
  </si>
  <si>
    <t>Протяжність каналізації, яку планується побудувати по вул.Войнаровського</t>
  </si>
  <si>
    <t>середня вартість виготовлення 1 проектно-кошторисної документації для будівництва каналізаційної мережі по вул.Войнаровського</t>
  </si>
  <si>
    <t>середня вартість будівництва 1 м.п. каналізаційної мережі по вул.Войнаровського</t>
  </si>
  <si>
    <t>відсоток  виконання завдання по новому будівництві каналізаційної мережі по вул.Войнаровського в м.Коломиї</t>
  </si>
  <si>
    <t>1.3.Нове будівництво каналізаційної мережі по вул.Довбуша в м.Коломия (за рахунок субвенції з обласного бюджету) (за рахунок субвенції із обласного бюджету)</t>
  </si>
  <si>
    <t>обсяг видатків на проведення нового будівництва каналізаційної мережі по вул.Довбуша в м.Коломия(за рахунок субвенції з обласного бюджету)</t>
  </si>
  <si>
    <t>Протяжність каналізації, яку планується побудувати по вул.Довбуша в м.Коломия</t>
  </si>
  <si>
    <t>середня вартість будівництва 1 м.п. каналізаційної мережі по вул Довбуша в м. Коломия</t>
  </si>
  <si>
    <t>відсоток  виконання завдання з нового будівництва каналізаційної мережі по вул Довбуша в м. Коломия</t>
  </si>
  <si>
    <t>1.4.Нове будівництво каналізаційної мережі по вул.Левицького в м. Коломиї (в тому числі виготовлення проектно-кошторисної документації) (за рахунок субвенції з обласного бюджету)</t>
  </si>
  <si>
    <t>Обсяг видатків на проведення нового будівництва каналізаційної мережі по вул.Левицького в м.Коломиї (за рахунок субвенції з обласного бюджету)</t>
  </si>
  <si>
    <t>Кількість проектно-кошторисної документації, яку планується виготовити для проведення будівництва каналізаційної мережі по вул.Левицького</t>
  </si>
  <si>
    <t>Протяжність каналізації, яку планується побудувати по вул.Левицького</t>
  </si>
  <si>
    <t>середня вартість виготовлення 1 проектно-кошторисної документації для будівництва каналізаційної мережі по вул.Левицького</t>
  </si>
  <si>
    <t>середня вартість будівництва 1 м.п. каналізаційної мережі по вул Левицького в м.Коломия</t>
  </si>
  <si>
    <t>відсоток  виконання завдання по новому будівництві каналізаційної мережі по вул. Левицького в м.Коломиї</t>
  </si>
  <si>
    <t>1.5.  Нове будівництво каналізаційної мережі по вул. Бетховена та вул. Соборній  в м.Коломиї  (за рахунок субвенції з обласного бюджету)</t>
  </si>
  <si>
    <t>Обсяг видатків на проведення нового будівництва каналізаційної мережі по вул.Бетховена та вул.Соборній в м.Коломиї (за рахунок субвенції з обласного бюджету)</t>
  </si>
  <si>
    <t>рішення міської ради від 22.07.2021 року №931-17/2021</t>
  </si>
  <si>
    <t>Протяжність каналізації, яку планується побудувати по вул.Соборній та вул.Бетховена</t>
  </si>
  <si>
    <t>середня вартість нового будівництва 1 м.п. каналізаційної мережі по вул.Соборній та вул.Бетховена</t>
  </si>
  <si>
    <t>відсоток  виконання завдання по новому будівництві каналізаційної мережі по вул.Бетховена та вул.Соборній в м.Коломиї</t>
  </si>
  <si>
    <t>1.6.Нове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 (за рахунок субвенції з обласного бюджету)</t>
  </si>
  <si>
    <t xml:space="preserve">Обсяг видатків  на проведення нового будівництва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 </t>
  </si>
  <si>
    <t>Кількість проектно-кошторисної документації, яку планується виготовити для проведення будівництва каналізаційної мережі по вул. Спортивній та вул. Молодіжній у с. Королівка Коломийської територіальної громади</t>
  </si>
  <si>
    <t>середня вартість виготовлення 1 проектно-кошторисної документації для будівництва каналізаційної мережі по вул. Спортивній та вул. Молодіжній у с. Королівка</t>
  </si>
  <si>
    <t>відсоток  виконання завдання по новому будівництві каналізаційної мережі по вул. Спортивній та вул. Молодіжній у с. Королівка</t>
  </si>
  <si>
    <t>Обсяг видатків на реконструкцію системи роздільної каналізації по вул.Довженка</t>
  </si>
  <si>
    <t xml:space="preserve">протяжність системи роздільної каналізації по вул.Довженка, на якій планується провести реконструкцію  </t>
  </si>
  <si>
    <t>середня вартість проведення реконструкції 1 м.п. системи роздільої каналізації по вул.Довженка</t>
  </si>
  <si>
    <t>відсоток  виконання завдання по а реконструкції системи роздільної каналізації по вул.Довженка</t>
  </si>
  <si>
    <t>Розбіжності повязані із збільшенням вартості робіт</t>
  </si>
  <si>
    <t>Завдання виконано не в повному обсязі</t>
  </si>
  <si>
    <t>Розбіжності не суттєві</t>
  </si>
  <si>
    <t>Профінансовано фактично виконані роботи.Планується продовжити роботи у 2022 році</t>
  </si>
  <si>
    <t>Розбіжності несуттєві</t>
  </si>
  <si>
    <t xml:space="preserve">Завдання виконано в повному обсязі </t>
  </si>
  <si>
    <t>Розбіжність пов’язана із зменшенням вартості матеріалів ніж в проектно-кошторисній документації</t>
  </si>
  <si>
    <t>Впродовж 2021 року по програмі "Охорони навколишнього природного середовища на 2021-2025 роки" забезпечено очищення русел річок, посадки декоративних дерев, будівництво та реконструкцію каналізаційних мереж. Забезпечено екологічне благополуччя населення міста Коломиї.  Профінансовано кошти у сумі 2 766 916,32 грн із 3 315 134,05 грн, що складає 83,46%.</t>
  </si>
  <si>
    <t>Розбіжності пов’язані із фактичним виконанням робіт по охороні навколишнього природного середовища. По об`єкту "Нове будівництво каналізаційної мережі по вул.Войнаровського в м. Коломиї" оплачено фактично виконані роботи, роботи планується провести у 2022 році. Решта об`єктів проіфінансовано відповідно до наданих актів виконаних робіт</t>
  </si>
  <si>
    <t>Розбіжності повязані із збільшенням вартості робіт, оскільки використовувалась експлуатація механізмів</t>
  </si>
  <si>
    <t>Завдання виконано в повному обсязі з економією коштів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</si>
</sst>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.55"/>
      <color rgb="FF000000"/>
      <name val="Times New Roman"/>
      <family val="1"/>
      <charset val="204"/>
    </font>
    <font>
      <sz val="12.55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2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2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22" fillId="2" borderId="2" xfId="0" applyFont="1" applyFill="1" applyBorder="1"/>
    <xf numFmtId="0" fontId="22" fillId="2" borderId="2" xfId="0" applyFont="1" applyFill="1" applyBorder="1" applyAlignment="1">
      <alignment horizontal="left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49" fontId="24" fillId="2" borderId="3" xfId="0" applyNumberFormat="1" applyFont="1" applyFill="1" applyBorder="1" applyAlignment="1">
      <alignment horizontal="left" vertical="center" wrapText="1"/>
    </xf>
    <xf numFmtId="49" fontId="24" fillId="2" borderId="4" xfId="0" applyNumberFormat="1" applyFont="1" applyFill="1" applyBorder="1" applyAlignment="1">
      <alignment horizontal="left" vertical="center" wrapText="1"/>
    </xf>
    <xf numFmtId="49" fontId="24" fillId="2" borderId="5" xfId="0" applyNumberFormat="1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0" fontId="24" fillId="2" borderId="5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wrapText="1"/>
    </xf>
    <xf numFmtId="4" fontId="1" fillId="0" borderId="0" xfId="0" applyNumberFormat="1" applyFont="1"/>
    <xf numFmtId="4" fontId="12" fillId="2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9"/>
  <sheetViews>
    <sheetView tabSelected="1" topLeftCell="A196" zoomScaleNormal="100" workbookViewId="0">
      <selection activeCell="L29" sqref="L29"/>
    </sheetView>
  </sheetViews>
  <sheetFormatPr defaultColWidth="9.125" defaultRowHeight="15.75"/>
  <cols>
    <col min="1" max="1" width="4.375" style="1" customWidth="1"/>
    <col min="2" max="2" width="29.875" style="1" customWidth="1"/>
    <col min="3" max="3" width="11.375" style="1" customWidth="1"/>
    <col min="4" max="4" width="15.5" style="1" customWidth="1"/>
    <col min="5" max="13" width="13" style="1" customWidth="1"/>
    <col min="14" max="14" width="9.125" style="1"/>
    <col min="15" max="15" width="15" style="1" customWidth="1"/>
    <col min="16" max="16384" width="9.125" style="1"/>
  </cols>
  <sheetData>
    <row r="1" spans="1:13" ht="15.75" customHeight="1">
      <c r="J1" s="58" t="s">
        <v>0</v>
      </c>
      <c r="K1" s="58"/>
      <c r="L1" s="58"/>
      <c r="M1" s="58"/>
    </row>
    <row r="2" spans="1:13">
      <c r="J2" s="58"/>
      <c r="K2" s="58"/>
      <c r="L2" s="58"/>
      <c r="M2" s="58"/>
    </row>
    <row r="3" spans="1:13">
      <c r="J3" s="58"/>
      <c r="K3" s="58"/>
      <c r="L3" s="58"/>
      <c r="M3" s="58"/>
    </row>
    <row r="4" spans="1:13">
      <c r="J4" s="58"/>
      <c r="K4" s="58"/>
      <c r="L4" s="58"/>
      <c r="M4" s="58"/>
    </row>
    <row r="5" spans="1:13">
      <c r="A5" s="59" t="s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>
      <c r="A6" s="59" t="s">
        <v>86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>
      <c r="A8" s="60" t="s">
        <v>2</v>
      </c>
      <c r="B8" s="2">
        <v>3100000</v>
      </c>
      <c r="C8" s="3"/>
      <c r="D8" s="4"/>
      <c r="E8" s="61" t="s">
        <v>3</v>
      </c>
      <c r="F8" s="61"/>
      <c r="G8" s="61"/>
      <c r="H8" s="61"/>
      <c r="I8" s="61"/>
      <c r="J8" s="61"/>
      <c r="K8" s="61"/>
      <c r="L8" s="61"/>
      <c r="M8" s="61"/>
    </row>
    <row r="9" spans="1:13" ht="15" customHeight="1">
      <c r="A9" s="60"/>
      <c r="B9" s="5" t="s">
        <v>4</v>
      </c>
      <c r="C9" s="6"/>
      <c r="D9" s="7"/>
      <c r="E9" s="62" t="s">
        <v>5</v>
      </c>
      <c r="F9" s="62"/>
      <c r="G9" s="62"/>
      <c r="H9" s="62"/>
      <c r="I9" s="62"/>
      <c r="J9" s="62"/>
      <c r="K9" s="62"/>
      <c r="L9" s="62"/>
      <c r="M9" s="62"/>
    </row>
    <row r="10" spans="1:13">
      <c r="A10" s="60" t="s">
        <v>6</v>
      </c>
      <c r="B10" s="2">
        <v>3100000</v>
      </c>
      <c r="C10" s="3"/>
      <c r="D10" s="4"/>
      <c r="E10" s="61" t="s">
        <v>3</v>
      </c>
      <c r="F10" s="61"/>
      <c r="G10" s="61"/>
      <c r="H10" s="61"/>
      <c r="I10" s="61"/>
      <c r="J10" s="61"/>
      <c r="K10" s="61"/>
      <c r="L10" s="61"/>
      <c r="M10" s="61"/>
    </row>
    <row r="11" spans="1:13" ht="15" customHeight="1">
      <c r="A11" s="60"/>
      <c r="B11" s="5" t="s">
        <v>4</v>
      </c>
      <c r="C11" s="6"/>
      <c r="D11" s="7"/>
      <c r="E11" s="67" t="s">
        <v>7</v>
      </c>
      <c r="F11" s="67"/>
      <c r="G11" s="67"/>
      <c r="H11" s="67"/>
      <c r="I11" s="67"/>
      <c r="J11" s="67"/>
      <c r="K11" s="67"/>
      <c r="L11" s="67"/>
      <c r="M11" s="67"/>
    </row>
    <row r="12" spans="1:13">
      <c r="A12" s="60" t="s">
        <v>8</v>
      </c>
      <c r="B12" s="2">
        <v>8311</v>
      </c>
      <c r="C12" s="8" t="s">
        <v>9</v>
      </c>
      <c r="D12" s="4"/>
      <c r="E12" s="61" t="s">
        <v>10</v>
      </c>
      <c r="F12" s="61"/>
      <c r="G12" s="61"/>
      <c r="H12" s="61"/>
      <c r="I12" s="61"/>
      <c r="J12" s="61"/>
      <c r="K12" s="61"/>
      <c r="L12" s="61"/>
      <c r="M12" s="61"/>
    </row>
    <row r="13" spans="1:13" ht="15" customHeight="1">
      <c r="A13" s="60"/>
      <c r="B13" s="5" t="s">
        <v>4</v>
      </c>
      <c r="C13" s="9" t="s">
        <v>11</v>
      </c>
      <c r="D13" s="7"/>
      <c r="E13" s="68" t="s">
        <v>12</v>
      </c>
      <c r="F13" s="68"/>
      <c r="G13" s="68"/>
      <c r="H13" s="68"/>
      <c r="I13" s="68"/>
      <c r="J13" s="68"/>
      <c r="K13" s="68"/>
      <c r="L13" s="68"/>
      <c r="M13" s="68"/>
    </row>
    <row r="14" spans="1:13" ht="19.5" customHeight="1">
      <c r="A14" s="63" t="s">
        <v>13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>
      <c r="A15" s="10"/>
    </row>
    <row r="16" spans="1:13" ht="31.5">
      <c r="A16" s="11" t="s">
        <v>14</v>
      </c>
      <c r="B16" s="64" t="s">
        <v>15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26">
      <c r="A17" s="11">
        <v>1</v>
      </c>
      <c r="B17" s="65" t="s">
        <v>16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26">
      <c r="A18" s="11">
        <v>2</v>
      </c>
      <c r="B18" s="65" t="s">
        <v>17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</row>
    <row r="19" spans="1:26">
      <c r="A19" s="10"/>
    </row>
    <row r="20" spans="1:26">
      <c r="A20" s="12" t="s">
        <v>18</v>
      </c>
    </row>
    <row r="21" spans="1:26" ht="29.25" customHeight="1">
      <c r="A21" s="66" t="s">
        <v>19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26">
      <c r="A22" s="12" t="s">
        <v>20</v>
      </c>
    </row>
    <row r="23" spans="1:26">
      <c r="A23" s="10"/>
    </row>
    <row r="24" spans="1:26" ht="32.25" customHeight="1">
      <c r="A24" s="11" t="s">
        <v>14</v>
      </c>
      <c r="B24" s="64" t="s">
        <v>21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26" ht="15.75" customHeight="1">
      <c r="A25" s="11"/>
      <c r="B25" s="79" t="s">
        <v>22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1"/>
    </row>
    <row r="26" spans="1:26" ht="15.75" customHeight="1">
      <c r="A26" s="11"/>
      <c r="B26" s="79" t="s">
        <v>23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</row>
    <row r="27" spans="1:26">
      <c r="A27" s="10"/>
    </row>
    <row r="28" spans="1:26" ht="27.75" customHeight="1">
      <c r="A28" s="12" t="s">
        <v>24</v>
      </c>
    </row>
    <row r="29" spans="1:26" ht="15.75" customHeight="1">
      <c r="B29" s="3"/>
      <c r="L29" s="3" t="s">
        <v>25</v>
      </c>
    </row>
    <row r="30" spans="1:26">
      <c r="A30" s="10"/>
    </row>
    <row r="31" spans="1:26" ht="39" customHeight="1">
      <c r="A31" s="64" t="s">
        <v>14</v>
      </c>
      <c r="B31" s="64" t="s">
        <v>26</v>
      </c>
      <c r="C31" s="64"/>
      <c r="D31" s="64"/>
      <c r="E31" s="64" t="s">
        <v>27</v>
      </c>
      <c r="F31" s="64"/>
      <c r="G31" s="64"/>
      <c r="H31" s="64" t="s">
        <v>28</v>
      </c>
      <c r="I31" s="64"/>
      <c r="J31" s="64"/>
      <c r="K31" s="64" t="s">
        <v>29</v>
      </c>
      <c r="L31" s="64"/>
      <c r="M31" s="64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36.75" customHeight="1">
      <c r="A32" s="64"/>
      <c r="B32" s="64"/>
      <c r="C32" s="64"/>
      <c r="D32" s="64"/>
      <c r="E32" s="11" t="s">
        <v>30</v>
      </c>
      <c r="F32" s="11" t="s">
        <v>31</v>
      </c>
      <c r="G32" s="11" t="s">
        <v>32</v>
      </c>
      <c r="H32" s="11" t="s">
        <v>30</v>
      </c>
      <c r="I32" s="11" t="s">
        <v>31</v>
      </c>
      <c r="J32" s="11" t="s">
        <v>32</v>
      </c>
      <c r="K32" s="11" t="s">
        <v>30</v>
      </c>
      <c r="L32" s="11" t="s">
        <v>31</v>
      </c>
      <c r="M32" s="11" t="s">
        <v>32</v>
      </c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8.75" customHeight="1">
      <c r="A33" s="11">
        <v>1</v>
      </c>
      <c r="B33" s="64">
        <v>2</v>
      </c>
      <c r="C33" s="64"/>
      <c r="D33" s="64"/>
      <c r="E33" s="11">
        <v>3</v>
      </c>
      <c r="F33" s="11">
        <v>4</v>
      </c>
      <c r="G33" s="11">
        <v>5</v>
      </c>
      <c r="H33" s="11">
        <v>6</v>
      </c>
      <c r="I33" s="11">
        <v>7</v>
      </c>
      <c r="J33" s="11">
        <v>8</v>
      </c>
      <c r="K33" s="11">
        <v>9</v>
      </c>
      <c r="L33" s="11">
        <v>10</v>
      </c>
      <c r="M33" s="11">
        <v>11</v>
      </c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35.25" customHeight="1">
      <c r="A34" s="11"/>
      <c r="B34" s="69" t="s">
        <v>33</v>
      </c>
      <c r="C34" s="70"/>
      <c r="D34" s="71"/>
      <c r="E34" s="11"/>
      <c r="F34" s="14"/>
      <c r="G34" s="14"/>
      <c r="H34" s="11"/>
      <c r="I34" s="14"/>
      <c r="J34" s="14"/>
      <c r="K34" s="11"/>
      <c r="L34" s="11"/>
      <c r="M34" s="11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8" customHeight="1">
      <c r="A35" s="11"/>
      <c r="B35" s="76" t="s">
        <v>34</v>
      </c>
      <c r="C35" s="77"/>
      <c r="D35" s="78"/>
      <c r="E35" s="11"/>
      <c r="F35" s="14">
        <v>179999</v>
      </c>
      <c r="G35" s="14">
        <f>F35</f>
        <v>179999</v>
      </c>
      <c r="H35" s="11"/>
      <c r="I35" s="14">
        <v>179999</v>
      </c>
      <c r="J35" s="14">
        <f>I35</f>
        <v>179999</v>
      </c>
      <c r="K35" s="11"/>
      <c r="L35" s="14">
        <f>I35-F35</f>
        <v>0</v>
      </c>
      <c r="M35" s="14">
        <f>L35</f>
        <v>0</v>
      </c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35.25" customHeight="1">
      <c r="A36" s="11"/>
      <c r="B36" s="76" t="s">
        <v>87</v>
      </c>
      <c r="C36" s="77"/>
      <c r="D36" s="78"/>
      <c r="E36" s="11"/>
      <c r="F36" s="14">
        <v>4060</v>
      </c>
      <c r="G36" s="14">
        <f>F36</f>
        <v>4060</v>
      </c>
      <c r="H36" s="11"/>
      <c r="I36" s="14">
        <v>4058.53</v>
      </c>
      <c r="J36" s="14">
        <f>I36</f>
        <v>4058.53</v>
      </c>
      <c r="K36" s="11"/>
      <c r="L36" s="14">
        <f>I36-F36</f>
        <v>-1.4699999999997999</v>
      </c>
      <c r="M36" s="14">
        <f>L36</f>
        <v>-1.4699999999997999</v>
      </c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30.75" customHeight="1">
      <c r="A37" s="33"/>
      <c r="B37" s="94" t="s">
        <v>97</v>
      </c>
      <c r="C37" s="95"/>
      <c r="D37" s="96"/>
      <c r="E37" s="33"/>
      <c r="F37" s="14">
        <v>79696</v>
      </c>
      <c r="G37" s="14">
        <f>F37</f>
        <v>79696</v>
      </c>
      <c r="H37" s="33"/>
      <c r="I37" s="14">
        <v>79695.3</v>
      </c>
      <c r="J37" s="14">
        <f>I37</f>
        <v>79695.3</v>
      </c>
      <c r="K37" s="33"/>
      <c r="L37" s="14">
        <f>I37-F37</f>
        <v>-0.69999999999708962</v>
      </c>
      <c r="M37" s="14">
        <f>L37</f>
        <v>-0.69999999999708962</v>
      </c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53.25" customHeight="1">
      <c r="A38" s="11"/>
      <c r="B38" s="69" t="s">
        <v>88</v>
      </c>
      <c r="C38" s="70"/>
      <c r="D38" s="71"/>
      <c r="E38" s="11"/>
      <c r="F38" s="14"/>
      <c r="G38" s="11"/>
      <c r="H38" s="11"/>
      <c r="I38" s="11"/>
      <c r="J38" s="11"/>
      <c r="K38" s="11"/>
      <c r="L38" s="11"/>
      <c r="M38" s="11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36.75" customHeight="1">
      <c r="A39" s="11"/>
      <c r="B39" s="82" t="s">
        <v>89</v>
      </c>
      <c r="C39" s="83"/>
      <c r="D39" s="84"/>
      <c r="E39" s="11"/>
      <c r="F39" s="14">
        <v>63549.09</v>
      </c>
      <c r="G39" s="14">
        <f>F39</f>
        <v>63549.09</v>
      </c>
      <c r="H39" s="11"/>
      <c r="I39" s="14">
        <v>63547.360000000001</v>
      </c>
      <c r="J39" s="14">
        <f>I39</f>
        <v>63547.360000000001</v>
      </c>
      <c r="K39" s="11"/>
      <c r="L39" s="14">
        <f t="shared" ref="L39:L46" si="0">I39-F39</f>
        <v>-1.7299999999959255</v>
      </c>
      <c r="M39" s="14">
        <f t="shared" ref="M39:M48" si="1">L39</f>
        <v>-1.7299999999959255</v>
      </c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36.75" customHeight="1">
      <c r="A40" s="33"/>
      <c r="B40" s="88" t="s">
        <v>35</v>
      </c>
      <c r="C40" s="89"/>
      <c r="D40" s="90"/>
      <c r="E40" s="33"/>
      <c r="F40" s="14"/>
      <c r="G40" s="14"/>
      <c r="H40" s="33"/>
      <c r="I40" s="14"/>
      <c r="J40" s="14"/>
      <c r="K40" s="33"/>
      <c r="L40" s="14">
        <f t="shared" si="0"/>
        <v>0</v>
      </c>
      <c r="M40" s="14">
        <f t="shared" si="1"/>
        <v>0</v>
      </c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36.75" customHeight="1">
      <c r="A41" s="33"/>
      <c r="B41" s="91" t="s">
        <v>90</v>
      </c>
      <c r="C41" s="92"/>
      <c r="D41" s="93"/>
      <c r="E41" s="33"/>
      <c r="F41" s="14">
        <v>701000</v>
      </c>
      <c r="G41" s="14">
        <f t="shared" ref="G41:G46" si="2">F41</f>
        <v>701000</v>
      </c>
      <c r="H41" s="33"/>
      <c r="I41" s="14">
        <v>672314.6</v>
      </c>
      <c r="J41" s="14">
        <f>I41</f>
        <v>672314.6</v>
      </c>
      <c r="K41" s="33"/>
      <c r="L41" s="14">
        <f t="shared" si="0"/>
        <v>-28685.400000000023</v>
      </c>
      <c r="M41" s="14">
        <f t="shared" si="1"/>
        <v>-28685.400000000023</v>
      </c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36.75" customHeight="1">
      <c r="A42" s="33"/>
      <c r="B42" s="85" t="s">
        <v>91</v>
      </c>
      <c r="C42" s="86"/>
      <c r="D42" s="87"/>
      <c r="E42" s="33"/>
      <c r="F42" s="14">
        <v>706595</v>
      </c>
      <c r="G42" s="14">
        <f t="shared" si="2"/>
        <v>706595</v>
      </c>
      <c r="H42" s="33"/>
      <c r="I42" s="14">
        <f>135594.5+54158.95</f>
        <v>189753.45</v>
      </c>
      <c r="J42" s="14">
        <f t="shared" ref="J42:J46" si="3">I42</f>
        <v>189753.45</v>
      </c>
      <c r="K42" s="33"/>
      <c r="L42" s="14">
        <f t="shared" si="0"/>
        <v>-516841.55</v>
      </c>
      <c r="M42" s="14">
        <f t="shared" si="1"/>
        <v>-516841.55</v>
      </c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36.75" customHeight="1">
      <c r="A43" s="33"/>
      <c r="B43" s="91" t="s">
        <v>92</v>
      </c>
      <c r="C43" s="92"/>
      <c r="D43" s="93"/>
      <c r="E43" s="33"/>
      <c r="F43" s="14">
        <v>584652</v>
      </c>
      <c r="G43" s="14">
        <f t="shared" si="2"/>
        <v>584652</v>
      </c>
      <c r="H43" s="33"/>
      <c r="I43" s="14">
        <v>584632.31999999995</v>
      </c>
      <c r="J43" s="14">
        <f t="shared" si="3"/>
        <v>584632.31999999995</v>
      </c>
      <c r="K43" s="33"/>
      <c r="L43" s="14">
        <f t="shared" si="0"/>
        <v>-19.680000000051223</v>
      </c>
      <c r="M43" s="14">
        <f t="shared" si="1"/>
        <v>-19.680000000051223</v>
      </c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45" customHeight="1">
      <c r="A44" s="33"/>
      <c r="B44" s="91" t="s">
        <v>93</v>
      </c>
      <c r="C44" s="92"/>
      <c r="D44" s="93"/>
      <c r="E44" s="33"/>
      <c r="F44" s="14">
        <v>419789</v>
      </c>
      <c r="G44" s="14">
        <f t="shared" si="2"/>
        <v>419789</v>
      </c>
      <c r="H44" s="33"/>
      <c r="I44" s="14">
        <v>419788.75000000006</v>
      </c>
      <c r="J44" s="14">
        <f t="shared" si="3"/>
        <v>419788.75000000006</v>
      </c>
      <c r="K44" s="33"/>
      <c r="L44" s="14">
        <f t="shared" si="0"/>
        <v>-0.24999999994179234</v>
      </c>
      <c r="M44" s="14">
        <f t="shared" si="1"/>
        <v>-0.24999999994179234</v>
      </c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44.25" customHeight="1">
      <c r="A45" s="33"/>
      <c r="B45" s="85" t="s">
        <v>94</v>
      </c>
      <c r="C45" s="86"/>
      <c r="D45" s="87"/>
      <c r="E45" s="33"/>
      <c r="F45" s="14">
        <v>375794</v>
      </c>
      <c r="G45" s="14">
        <f t="shared" si="2"/>
        <v>375794</v>
      </c>
      <c r="H45" s="33"/>
      <c r="I45" s="14">
        <v>375794</v>
      </c>
      <c r="J45" s="14">
        <f t="shared" si="3"/>
        <v>375794</v>
      </c>
      <c r="K45" s="33"/>
      <c r="L45" s="14">
        <f t="shared" si="0"/>
        <v>0</v>
      </c>
      <c r="M45" s="14">
        <f t="shared" si="1"/>
        <v>0</v>
      </c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59.25" customHeight="1">
      <c r="A46" s="33"/>
      <c r="B46" s="85" t="s">
        <v>95</v>
      </c>
      <c r="C46" s="86"/>
      <c r="D46" s="87"/>
      <c r="E46" s="33"/>
      <c r="F46" s="14">
        <v>100000</v>
      </c>
      <c r="G46" s="14">
        <f t="shared" si="2"/>
        <v>100000</v>
      </c>
      <c r="H46" s="33"/>
      <c r="I46" s="14">
        <v>97724.11</v>
      </c>
      <c r="J46" s="14">
        <f t="shared" si="3"/>
        <v>97724.11</v>
      </c>
      <c r="K46" s="33"/>
      <c r="L46" s="14">
        <f t="shared" si="0"/>
        <v>-2275.8899999999994</v>
      </c>
      <c r="M46" s="14">
        <f t="shared" si="1"/>
        <v>-2275.8899999999994</v>
      </c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40.5" customHeight="1">
      <c r="A47" s="11"/>
      <c r="B47" s="69" t="s">
        <v>36</v>
      </c>
      <c r="C47" s="70"/>
      <c r="D47" s="71"/>
      <c r="E47" s="11"/>
      <c r="F47" s="14"/>
      <c r="G47" s="14"/>
      <c r="H47" s="11"/>
      <c r="I47" s="14"/>
      <c r="J47" s="14"/>
      <c r="K47" s="11"/>
      <c r="L47" s="11"/>
      <c r="M47" s="11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50.25" customHeight="1">
      <c r="A48" s="11"/>
      <c r="B48" s="72" t="s">
        <v>96</v>
      </c>
      <c r="C48" s="73"/>
      <c r="D48" s="74"/>
      <c r="E48" s="11"/>
      <c r="F48" s="14">
        <v>100000</v>
      </c>
      <c r="G48" s="14">
        <f t="shared" ref="G48" si="4">F48</f>
        <v>100000</v>
      </c>
      <c r="H48" s="11"/>
      <c r="I48" s="14">
        <v>99608.9</v>
      </c>
      <c r="J48" s="14">
        <f>I48</f>
        <v>99608.9</v>
      </c>
      <c r="K48" s="11"/>
      <c r="L48" s="14">
        <f t="shared" ref="L48" si="5">I48-F48</f>
        <v>-391.10000000000582</v>
      </c>
      <c r="M48" s="14">
        <f t="shared" si="1"/>
        <v>-391.10000000000582</v>
      </c>
      <c r="R48" s="13"/>
      <c r="S48" s="13"/>
      <c r="T48" s="13"/>
      <c r="U48" s="13"/>
      <c r="V48" s="13"/>
      <c r="W48" s="13"/>
      <c r="X48" s="13"/>
      <c r="Y48" s="13"/>
      <c r="Z48" s="13"/>
    </row>
    <row r="49" spans="1:26">
      <c r="A49" s="11"/>
      <c r="B49" s="64" t="s">
        <v>37</v>
      </c>
      <c r="C49" s="64"/>
      <c r="D49" s="64"/>
      <c r="E49" s="11"/>
      <c r="F49" s="14">
        <f>SUM(F35:F48)</f>
        <v>3315134.09</v>
      </c>
      <c r="G49" s="14">
        <f>F49</f>
        <v>3315134.09</v>
      </c>
      <c r="H49" s="11"/>
      <c r="I49" s="14">
        <f>SUM(I35:I48)</f>
        <v>2766916.32</v>
      </c>
      <c r="J49" s="14">
        <f>I49</f>
        <v>2766916.32</v>
      </c>
      <c r="K49" s="11"/>
      <c r="L49" s="14">
        <f>I49-F49</f>
        <v>-548217.77</v>
      </c>
      <c r="M49" s="14">
        <f>L49</f>
        <v>-548217.77</v>
      </c>
      <c r="R49" s="13"/>
      <c r="S49" s="13"/>
      <c r="T49" s="13"/>
      <c r="U49" s="13"/>
      <c r="V49" s="13"/>
      <c r="W49" s="13"/>
      <c r="X49" s="13"/>
      <c r="Y49" s="13"/>
      <c r="Z49" s="13"/>
    </row>
    <row r="50" spans="1:26">
      <c r="A50" s="11"/>
      <c r="B50" s="64"/>
      <c r="C50" s="64"/>
      <c r="D50" s="64"/>
      <c r="E50" s="11"/>
      <c r="F50" s="11"/>
      <c r="G50" s="11"/>
      <c r="H50" s="11"/>
      <c r="I50" s="11"/>
      <c r="J50" s="11"/>
      <c r="K50" s="11"/>
      <c r="L50" s="11"/>
      <c r="M50" s="11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56.25" customHeight="1">
      <c r="A51" s="55" t="s">
        <v>158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7"/>
    </row>
    <row r="52" spans="1:26">
      <c r="A52" s="10"/>
      <c r="B52" s="4"/>
    </row>
    <row r="53" spans="1:26" ht="33" customHeight="1">
      <c r="A53" s="66" t="s">
        <v>38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1:26">
      <c r="M54" s="3" t="s">
        <v>25</v>
      </c>
    </row>
    <row r="55" spans="1:26">
      <c r="A55" s="10"/>
      <c r="I55" s="110"/>
    </row>
    <row r="56" spans="1:26" ht="31.5" customHeight="1">
      <c r="A56" s="64" t="s">
        <v>39</v>
      </c>
      <c r="B56" s="64" t="s">
        <v>40</v>
      </c>
      <c r="C56" s="64"/>
      <c r="D56" s="64"/>
      <c r="E56" s="64" t="s">
        <v>27</v>
      </c>
      <c r="F56" s="64"/>
      <c r="G56" s="64"/>
      <c r="H56" s="64" t="s">
        <v>28</v>
      </c>
      <c r="I56" s="64"/>
      <c r="J56" s="64"/>
      <c r="K56" s="64" t="s">
        <v>29</v>
      </c>
      <c r="L56" s="64"/>
      <c r="M56" s="64"/>
    </row>
    <row r="57" spans="1:26" ht="33.75" customHeight="1">
      <c r="A57" s="64"/>
      <c r="B57" s="64"/>
      <c r="C57" s="64"/>
      <c r="D57" s="64"/>
      <c r="E57" s="11" t="s">
        <v>30</v>
      </c>
      <c r="F57" s="11" t="s">
        <v>31</v>
      </c>
      <c r="G57" s="11" t="s">
        <v>32</v>
      </c>
      <c r="H57" s="11" t="s">
        <v>30</v>
      </c>
      <c r="I57" s="11" t="s">
        <v>31</v>
      </c>
      <c r="J57" s="11" t="s">
        <v>32</v>
      </c>
      <c r="K57" s="11" t="s">
        <v>30</v>
      </c>
      <c r="L57" s="11" t="s">
        <v>31</v>
      </c>
      <c r="M57" s="11" t="s">
        <v>32</v>
      </c>
    </row>
    <row r="58" spans="1:26">
      <c r="A58" s="11">
        <v>1</v>
      </c>
      <c r="B58" s="64">
        <v>2</v>
      </c>
      <c r="C58" s="64"/>
      <c r="D58" s="64"/>
      <c r="E58" s="11">
        <v>3</v>
      </c>
      <c r="F58" s="11">
        <v>4</v>
      </c>
      <c r="G58" s="11">
        <v>5</v>
      </c>
      <c r="H58" s="11">
        <v>6</v>
      </c>
      <c r="I58" s="11">
        <v>7</v>
      </c>
      <c r="J58" s="11">
        <v>8</v>
      </c>
      <c r="K58" s="11">
        <v>9</v>
      </c>
      <c r="L58" s="11">
        <v>10</v>
      </c>
      <c r="M58" s="11">
        <v>11</v>
      </c>
    </row>
    <row r="59" spans="1:26" ht="58.5" customHeight="1">
      <c r="A59" s="11"/>
      <c r="B59" s="64" t="s">
        <v>98</v>
      </c>
      <c r="C59" s="64"/>
      <c r="D59" s="64"/>
      <c r="E59" s="11"/>
      <c r="F59" s="14">
        <v>2043134.09</v>
      </c>
      <c r="G59" s="14">
        <v>2043134.09</v>
      </c>
      <c r="H59" s="14"/>
      <c r="I59" s="14">
        <f>I35+I36+I37+I39+I48+I46+I45+I44+I43+135595.5</f>
        <v>2040443.77</v>
      </c>
      <c r="J59" s="14">
        <f>I59</f>
        <v>2040443.77</v>
      </c>
      <c r="K59" s="11"/>
      <c r="L59" s="14">
        <f>I59-F59</f>
        <v>-2690.3200000000652</v>
      </c>
      <c r="M59" s="14">
        <f>L59</f>
        <v>-2690.3200000000652</v>
      </c>
    </row>
    <row r="60" spans="1:26">
      <c r="A60" s="10"/>
    </row>
    <row r="61" spans="1:26">
      <c r="A61" s="12" t="s">
        <v>41</v>
      </c>
    </row>
    <row r="62" spans="1:26">
      <c r="A62" s="10"/>
    </row>
    <row r="63" spans="1:26" ht="53.25" customHeight="1">
      <c r="A63" s="64" t="s">
        <v>39</v>
      </c>
      <c r="B63" s="64" t="s">
        <v>42</v>
      </c>
      <c r="C63" s="64" t="s">
        <v>43</v>
      </c>
      <c r="D63" s="64" t="s">
        <v>44</v>
      </c>
      <c r="E63" s="64" t="s">
        <v>27</v>
      </c>
      <c r="F63" s="64"/>
      <c r="G63" s="64"/>
      <c r="H63" s="64" t="s">
        <v>45</v>
      </c>
      <c r="I63" s="64"/>
      <c r="J63" s="64"/>
      <c r="K63" s="64" t="s">
        <v>29</v>
      </c>
      <c r="L63" s="64"/>
      <c r="M63" s="64"/>
    </row>
    <row r="64" spans="1:26" ht="38.25" customHeight="1">
      <c r="A64" s="64"/>
      <c r="B64" s="64"/>
      <c r="C64" s="64"/>
      <c r="D64" s="64"/>
      <c r="E64" s="11" t="s">
        <v>30</v>
      </c>
      <c r="F64" s="11" t="s">
        <v>31</v>
      </c>
      <c r="G64" s="11" t="s">
        <v>32</v>
      </c>
      <c r="H64" s="11" t="s">
        <v>30</v>
      </c>
      <c r="I64" s="11" t="s">
        <v>31</v>
      </c>
      <c r="J64" s="11" t="s">
        <v>32</v>
      </c>
      <c r="K64" s="11" t="s">
        <v>30</v>
      </c>
      <c r="L64" s="11" t="s">
        <v>31</v>
      </c>
      <c r="M64" s="11" t="s">
        <v>32</v>
      </c>
    </row>
    <row r="65" spans="1:13">
      <c r="A65" s="11">
        <v>1</v>
      </c>
      <c r="B65" s="11">
        <v>2</v>
      </c>
      <c r="C65" s="11">
        <v>3</v>
      </c>
      <c r="D65" s="11">
        <v>4</v>
      </c>
      <c r="E65" s="11">
        <v>5</v>
      </c>
      <c r="F65" s="11">
        <v>6</v>
      </c>
      <c r="G65" s="11">
        <v>7</v>
      </c>
      <c r="H65" s="11">
        <v>8</v>
      </c>
      <c r="I65" s="11">
        <v>9</v>
      </c>
      <c r="J65" s="11">
        <v>10</v>
      </c>
      <c r="K65" s="11">
        <v>11</v>
      </c>
      <c r="L65" s="11">
        <v>12</v>
      </c>
      <c r="M65" s="11">
        <v>13</v>
      </c>
    </row>
    <row r="66" spans="1:13">
      <c r="A66" s="11"/>
      <c r="B66" s="69" t="s">
        <v>34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1"/>
    </row>
    <row r="67" spans="1:13">
      <c r="A67" s="11">
        <v>1</v>
      </c>
      <c r="B67" s="15" t="s">
        <v>46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30">
      <c r="A68" s="11"/>
      <c r="B68" s="16" t="s">
        <v>47</v>
      </c>
      <c r="C68" s="17" t="s">
        <v>48</v>
      </c>
      <c r="D68" s="17" t="s">
        <v>49</v>
      </c>
      <c r="E68" s="11"/>
      <c r="F68" s="18">
        <v>179999</v>
      </c>
      <c r="G68" s="19">
        <v>179999</v>
      </c>
      <c r="H68" s="11"/>
      <c r="I68" s="111">
        <v>179999</v>
      </c>
      <c r="J68" s="11">
        <f>I68</f>
        <v>179999</v>
      </c>
      <c r="K68" s="11"/>
      <c r="L68" s="20">
        <f>I68-F68</f>
        <v>0</v>
      </c>
      <c r="M68" s="20">
        <f>L68</f>
        <v>0</v>
      </c>
    </row>
    <row r="69" spans="1:13" ht="38.25" customHeight="1">
      <c r="A69" s="11"/>
      <c r="B69" s="21" t="s">
        <v>50</v>
      </c>
      <c r="C69" s="22" t="s">
        <v>51</v>
      </c>
      <c r="D69" s="23" t="s">
        <v>52</v>
      </c>
      <c r="E69" s="11"/>
      <c r="F69" s="18">
        <v>18800</v>
      </c>
      <c r="G69" s="19">
        <v>18800</v>
      </c>
      <c r="H69" s="11"/>
      <c r="I69" s="11">
        <v>18800</v>
      </c>
      <c r="J69" s="11">
        <f>I69</f>
        <v>18800</v>
      </c>
      <c r="K69" s="11"/>
      <c r="L69" s="20">
        <f>I69-F69</f>
        <v>0</v>
      </c>
      <c r="M69" s="20">
        <f>L69</f>
        <v>0</v>
      </c>
    </row>
    <row r="70" spans="1:13" ht="27.75" customHeight="1">
      <c r="A70" s="64" t="s">
        <v>78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1:13">
      <c r="A71" s="11">
        <v>2</v>
      </c>
      <c r="B71" s="15" t="s">
        <v>53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30">
      <c r="A72" s="11"/>
      <c r="B72" s="16" t="s">
        <v>54</v>
      </c>
      <c r="C72" s="22" t="s">
        <v>51</v>
      </c>
      <c r="D72" s="17" t="s">
        <v>55</v>
      </c>
      <c r="E72" s="11"/>
      <c r="F72" s="20">
        <v>2261.2939698492464</v>
      </c>
      <c r="G72" s="20">
        <v>2261.2939698492464</v>
      </c>
      <c r="H72" s="11"/>
      <c r="I72" s="24">
        <v>796</v>
      </c>
      <c r="J72" s="11">
        <f>I72</f>
        <v>796</v>
      </c>
      <c r="K72" s="11"/>
      <c r="L72" s="20">
        <f>I72-F72</f>
        <v>-1465.2939698492464</v>
      </c>
      <c r="M72" s="20">
        <f>L72</f>
        <v>-1465.2939698492464</v>
      </c>
    </row>
    <row r="73" spans="1:13" ht="31.5" customHeight="1">
      <c r="A73" s="64" t="s">
        <v>150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  <row r="74" spans="1:13">
      <c r="A74" s="11">
        <v>3</v>
      </c>
      <c r="B74" s="15" t="s">
        <v>56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31.5">
      <c r="A75" s="11"/>
      <c r="B75" s="25" t="s">
        <v>57</v>
      </c>
      <c r="C75" s="11" t="s">
        <v>58</v>
      </c>
      <c r="D75" s="11" t="s">
        <v>59</v>
      </c>
      <c r="E75" s="11"/>
      <c r="F75" s="11">
        <v>79.599999999999994</v>
      </c>
      <c r="G75" s="11">
        <v>79.599999999999994</v>
      </c>
      <c r="H75" s="11"/>
      <c r="I75" s="48">
        <f>I68/I72</f>
        <v>226.12939698492463</v>
      </c>
      <c r="J75" s="48">
        <f>I75</f>
        <v>226.12939698492463</v>
      </c>
      <c r="K75" s="11"/>
      <c r="L75" s="20">
        <f>I75-F75</f>
        <v>146.52939698492463</v>
      </c>
      <c r="M75" s="20">
        <f>L75</f>
        <v>146.52939698492463</v>
      </c>
    </row>
    <row r="76" spans="1:13" ht="27.75" customHeight="1">
      <c r="A76" s="64" t="s">
        <v>159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</row>
    <row r="77" spans="1:13">
      <c r="A77" s="11">
        <v>4</v>
      </c>
      <c r="B77" s="15" t="s">
        <v>60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31.5">
      <c r="A78" s="11"/>
      <c r="B78" s="25" t="s">
        <v>61</v>
      </c>
      <c r="C78" s="11" t="s">
        <v>62</v>
      </c>
      <c r="D78" s="11" t="s">
        <v>59</v>
      </c>
      <c r="E78" s="11"/>
      <c r="F78" s="20">
        <v>12.028159414091737</v>
      </c>
      <c r="G78" s="20">
        <v>12.028159414091737</v>
      </c>
      <c r="H78" s="11"/>
      <c r="I78" s="20">
        <f>(I72/I69)*100</f>
        <v>4.2340425531914896</v>
      </c>
      <c r="J78" s="20">
        <f>I78</f>
        <v>4.2340425531914896</v>
      </c>
      <c r="K78" s="11"/>
      <c r="L78" s="48">
        <f>I78-F78</f>
        <v>-7.7941168609002478</v>
      </c>
      <c r="M78" s="48">
        <f>L78</f>
        <v>-7.7941168609002478</v>
      </c>
    </row>
    <row r="79" spans="1:13">
      <c r="A79" s="64" t="s">
        <v>150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</row>
    <row r="80" spans="1:13">
      <c r="A80" s="55" t="s">
        <v>151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7"/>
    </row>
    <row r="81" spans="1:13" ht="21" customHeight="1">
      <c r="A81" s="32"/>
      <c r="B81" s="70" t="s">
        <v>99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1"/>
    </row>
    <row r="82" spans="1:13">
      <c r="A82" s="32">
        <v>1</v>
      </c>
      <c r="B82" s="38" t="s">
        <v>46</v>
      </c>
      <c r="C82" s="39"/>
      <c r="D82" s="40"/>
      <c r="E82" s="24"/>
      <c r="F82" s="41"/>
      <c r="G82" s="42"/>
      <c r="H82" s="33"/>
      <c r="I82" s="33"/>
      <c r="J82" s="33"/>
      <c r="K82" s="33"/>
      <c r="L82" s="20"/>
      <c r="M82" s="20"/>
    </row>
    <row r="83" spans="1:13" ht="36">
      <c r="A83" s="32"/>
      <c r="B83" s="43" t="s">
        <v>100</v>
      </c>
      <c r="C83" s="44" t="s">
        <v>58</v>
      </c>
      <c r="D83" s="40" t="s">
        <v>70</v>
      </c>
      <c r="E83" s="24"/>
      <c r="F83" s="45">
        <f>100000-95940</f>
        <v>4060</v>
      </c>
      <c r="G83" s="46">
        <f>F83</f>
        <v>4060</v>
      </c>
      <c r="H83" s="33"/>
      <c r="I83" s="33">
        <v>4058.53</v>
      </c>
      <c r="J83" s="33">
        <f>I83</f>
        <v>4058.53</v>
      </c>
      <c r="K83" s="33"/>
      <c r="L83" s="48">
        <f>I83-F83</f>
        <v>-1.4699999999997999</v>
      </c>
      <c r="M83" s="48">
        <f>L83</f>
        <v>-1.4699999999997999</v>
      </c>
    </row>
    <row r="84" spans="1:13">
      <c r="A84" s="55" t="s">
        <v>78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7"/>
    </row>
    <row r="85" spans="1:13">
      <c r="A85" s="32">
        <v>2</v>
      </c>
      <c r="B85" s="38" t="s">
        <v>53</v>
      </c>
      <c r="C85" s="44"/>
      <c r="D85" s="40"/>
      <c r="E85" s="24"/>
      <c r="F85" s="41"/>
      <c r="G85" s="42"/>
      <c r="H85" s="33"/>
      <c r="I85" s="33"/>
      <c r="J85" s="33"/>
      <c r="K85" s="33"/>
      <c r="L85" s="20"/>
      <c r="M85" s="20"/>
    </row>
    <row r="86" spans="1:13" ht="36">
      <c r="A86" s="32"/>
      <c r="B86" s="43" t="s">
        <v>101</v>
      </c>
      <c r="C86" s="44" t="s">
        <v>69</v>
      </c>
      <c r="D86" s="40" t="s">
        <v>55</v>
      </c>
      <c r="E86" s="24"/>
      <c r="F86" s="41">
        <v>1</v>
      </c>
      <c r="G86" s="42">
        <f>F86</f>
        <v>1</v>
      </c>
      <c r="H86" s="33"/>
      <c r="I86" s="33">
        <v>1</v>
      </c>
      <c r="J86" s="33">
        <f>I86</f>
        <v>1</v>
      </c>
      <c r="K86" s="33"/>
      <c r="L86" s="48">
        <f>I86-F86</f>
        <v>0</v>
      </c>
      <c r="M86" s="48">
        <f>L86</f>
        <v>0</v>
      </c>
    </row>
    <row r="87" spans="1:13">
      <c r="A87" s="55" t="s">
        <v>78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7"/>
    </row>
    <row r="88" spans="1:13">
      <c r="A88" s="32">
        <v>3</v>
      </c>
      <c r="B88" s="38" t="s">
        <v>56</v>
      </c>
      <c r="C88" s="47"/>
      <c r="D88" s="40"/>
      <c r="E88" s="24"/>
      <c r="F88" s="41"/>
      <c r="G88" s="42"/>
      <c r="H88" s="33"/>
      <c r="I88" s="33"/>
      <c r="J88" s="33"/>
      <c r="K88" s="33"/>
      <c r="L88" s="20"/>
      <c r="M88" s="20"/>
    </row>
    <row r="89" spans="1:13" ht="36">
      <c r="A89" s="32"/>
      <c r="B89" s="47" t="s">
        <v>102</v>
      </c>
      <c r="C89" s="44" t="s">
        <v>58</v>
      </c>
      <c r="D89" s="40" t="s">
        <v>59</v>
      </c>
      <c r="E89" s="24"/>
      <c r="F89" s="41">
        <f>F83</f>
        <v>4060</v>
      </c>
      <c r="G89" s="42">
        <f>F89</f>
        <v>4060</v>
      </c>
      <c r="H89" s="33"/>
      <c r="I89" s="33">
        <f>I83</f>
        <v>4058.53</v>
      </c>
      <c r="J89" s="33">
        <f>I89</f>
        <v>4058.53</v>
      </c>
      <c r="K89" s="33"/>
      <c r="L89" s="48">
        <f>I89-F89</f>
        <v>-1.4699999999997999</v>
      </c>
      <c r="M89" s="48">
        <f>L89</f>
        <v>-1.4699999999997999</v>
      </c>
    </row>
    <row r="90" spans="1:13">
      <c r="A90" s="55" t="s">
        <v>152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7"/>
    </row>
    <row r="91" spans="1:13">
      <c r="A91" s="32">
        <v>4</v>
      </c>
      <c r="B91" s="38" t="s">
        <v>60</v>
      </c>
      <c r="C91" s="44"/>
      <c r="D91" s="40"/>
      <c r="E91" s="24"/>
      <c r="F91" s="41"/>
      <c r="G91" s="42"/>
      <c r="H91" s="33"/>
      <c r="I91" s="33"/>
      <c r="J91" s="33"/>
      <c r="K91" s="33"/>
      <c r="L91" s="20"/>
      <c r="M91" s="20"/>
    </row>
    <row r="92" spans="1:13" ht="36">
      <c r="A92" s="32"/>
      <c r="B92" s="43" t="s">
        <v>103</v>
      </c>
      <c r="C92" s="44" t="s">
        <v>62</v>
      </c>
      <c r="D92" s="40" t="s">
        <v>59</v>
      </c>
      <c r="E92" s="24"/>
      <c r="F92" s="41">
        <v>100</v>
      </c>
      <c r="G92" s="42">
        <f>F92</f>
        <v>100</v>
      </c>
      <c r="H92" s="33"/>
      <c r="I92" s="33">
        <v>100</v>
      </c>
      <c r="J92" s="33">
        <f>I92</f>
        <v>100</v>
      </c>
      <c r="K92" s="33"/>
      <c r="L92" s="48">
        <f>I92-F92</f>
        <v>0</v>
      </c>
      <c r="M92" s="48">
        <f>L92</f>
        <v>0</v>
      </c>
    </row>
    <row r="93" spans="1:13">
      <c r="A93" s="55" t="s">
        <v>78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7"/>
    </row>
    <row r="94" spans="1:13">
      <c r="A94" s="55" t="s">
        <v>79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7"/>
    </row>
    <row r="95" spans="1:13" ht="22.5" customHeight="1">
      <c r="A95" s="11"/>
      <c r="B95" s="69" t="s">
        <v>104</v>
      </c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1"/>
    </row>
    <row r="96" spans="1:13">
      <c r="A96" s="11">
        <v>1</v>
      </c>
      <c r="B96" s="15" t="s">
        <v>46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5" ht="31.5">
      <c r="A97" s="11"/>
      <c r="B97" s="25" t="s">
        <v>63</v>
      </c>
      <c r="C97" s="11" t="s">
        <v>58</v>
      </c>
      <c r="D97" s="11" t="s">
        <v>55</v>
      </c>
      <c r="E97" s="11"/>
      <c r="F97" s="11">
        <v>79696</v>
      </c>
      <c r="G97" s="11">
        <f>F97</f>
        <v>79696</v>
      </c>
      <c r="H97" s="11"/>
      <c r="I97" s="11">
        <v>79695.3</v>
      </c>
      <c r="J97" s="11">
        <f>I97</f>
        <v>79695.3</v>
      </c>
      <c r="K97" s="11"/>
      <c r="L97" s="20">
        <f>I97-F97</f>
        <v>-0.69999999999708962</v>
      </c>
      <c r="M97" s="20">
        <f>L97</f>
        <v>-0.69999999999708962</v>
      </c>
    </row>
    <row r="98" spans="1:15" ht="15.75" customHeight="1">
      <c r="A98" s="55" t="s">
        <v>78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7"/>
    </row>
    <row r="99" spans="1:15">
      <c r="A99" s="11">
        <v>2</v>
      </c>
      <c r="B99" s="15" t="s">
        <v>53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5" ht="31.5">
      <c r="A100" s="11"/>
      <c r="B100" s="25" t="s">
        <v>64</v>
      </c>
      <c r="C100" s="11" t="s">
        <v>65</v>
      </c>
      <c r="D100" s="11" t="s">
        <v>55</v>
      </c>
      <c r="E100" s="11"/>
      <c r="F100" s="11">
        <v>43</v>
      </c>
      <c r="G100" s="11">
        <f>F100</f>
        <v>43</v>
      </c>
      <c r="H100" s="11"/>
      <c r="I100" s="11">
        <v>43</v>
      </c>
      <c r="J100" s="11">
        <f>I100</f>
        <v>43</v>
      </c>
      <c r="K100" s="11"/>
      <c r="L100" s="20">
        <f>I100-F100</f>
        <v>0</v>
      </c>
      <c r="M100" s="20">
        <f>L100</f>
        <v>0</v>
      </c>
    </row>
    <row r="101" spans="1:15" ht="15.75" customHeight="1">
      <c r="A101" s="55" t="s">
        <v>78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7"/>
      <c r="O101" s="1" t="s">
        <v>66</v>
      </c>
    </row>
    <row r="102" spans="1:15">
      <c r="A102" s="11">
        <v>3</v>
      </c>
      <c r="B102" s="15" t="s">
        <v>56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5" ht="31.5">
      <c r="A103" s="11"/>
      <c r="B103" s="25" t="s">
        <v>67</v>
      </c>
      <c r="C103" s="11" t="s">
        <v>58</v>
      </c>
      <c r="D103" s="11" t="s">
        <v>59</v>
      </c>
      <c r="E103" s="11"/>
      <c r="F103" s="20">
        <f>F97/F100</f>
        <v>1853.3953488372092</v>
      </c>
      <c r="G103" s="20">
        <f>F103</f>
        <v>1853.3953488372092</v>
      </c>
      <c r="H103" s="11"/>
      <c r="I103" s="20">
        <f>I97/I100</f>
        <v>1853.3790697674419</v>
      </c>
      <c r="J103" s="20">
        <f>I103</f>
        <v>1853.3790697674419</v>
      </c>
      <c r="K103" s="11"/>
      <c r="L103" s="20">
        <f>I103-F103</f>
        <v>-1.6279069767278997E-2</v>
      </c>
      <c r="M103" s="20">
        <f>L103</f>
        <v>-1.6279069767278997E-2</v>
      </c>
    </row>
    <row r="104" spans="1:15" ht="15.75" customHeight="1">
      <c r="A104" s="55" t="s">
        <v>152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/>
    </row>
    <row r="105" spans="1:15">
      <c r="A105" s="11">
        <v>4</v>
      </c>
      <c r="B105" s="15" t="s">
        <v>60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5" ht="31.5">
      <c r="A106" s="11"/>
      <c r="B106" s="25" t="s">
        <v>68</v>
      </c>
      <c r="C106" s="11" t="s">
        <v>58</v>
      </c>
      <c r="D106" s="11" t="s">
        <v>59</v>
      </c>
      <c r="E106" s="11"/>
      <c r="F106" s="11">
        <f>F97</f>
        <v>79696</v>
      </c>
      <c r="G106" s="11">
        <f>F106</f>
        <v>79696</v>
      </c>
      <c r="H106" s="11"/>
      <c r="I106" s="11">
        <f>I97</f>
        <v>79695.3</v>
      </c>
      <c r="J106" s="11">
        <f>I106</f>
        <v>79695.3</v>
      </c>
      <c r="K106" s="11"/>
      <c r="L106" s="20">
        <f>I106-F106</f>
        <v>-0.69999999999708962</v>
      </c>
      <c r="M106" s="20">
        <f>L106</f>
        <v>-0.69999999999708962</v>
      </c>
    </row>
    <row r="107" spans="1:15">
      <c r="A107" s="55" t="s">
        <v>152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7"/>
    </row>
    <row r="108" spans="1:15">
      <c r="A108" s="55" t="s">
        <v>79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7"/>
    </row>
    <row r="109" spans="1:15" ht="20.25" customHeight="1">
      <c r="A109" s="35">
        <v>2</v>
      </c>
      <c r="B109" s="70" t="s">
        <v>88</v>
      </c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1"/>
    </row>
    <row r="110" spans="1:15">
      <c r="A110" s="32"/>
      <c r="B110" s="100" t="s">
        <v>89</v>
      </c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2"/>
    </row>
    <row r="111" spans="1:15">
      <c r="A111" s="32">
        <v>1</v>
      </c>
      <c r="B111" s="38" t="s">
        <v>46</v>
      </c>
      <c r="C111" s="44"/>
      <c r="D111" s="40"/>
      <c r="E111" s="24"/>
      <c r="F111" s="41"/>
      <c r="G111" s="42"/>
      <c r="H111" s="33"/>
      <c r="I111" s="33"/>
      <c r="J111" s="33"/>
      <c r="K111" s="33"/>
      <c r="L111" s="33"/>
      <c r="M111" s="33"/>
    </row>
    <row r="112" spans="1:15">
      <c r="A112" s="32"/>
      <c r="B112" s="49" t="s">
        <v>105</v>
      </c>
      <c r="C112" s="44" t="s">
        <v>58</v>
      </c>
      <c r="D112" s="40" t="s">
        <v>55</v>
      </c>
      <c r="E112" s="24"/>
      <c r="F112" s="41">
        <f>49000+14899.09-350</f>
        <v>63549.09</v>
      </c>
      <c r="G112" s="42">
        <f>F112</f>
        <v>63549.09</v>
      </c>
      <c r="H112" s="33"/>
      <c r="I112" s="33">
        <v>63547.360000000001</v>
      </c>
      <c r="J112" s="33">
        <f>I112</f>
        <v>63547.360000000001</v>
      </c>
      <c r="K112" s="33"/>
      <c r="L112" s="20">
        <f>I112-F112</f>
        <v>-1.7299999999959255</v>
      </c>
      <c r="M112" s="20">
        <f>L112</f>
        <v>-1.7299999999959255</v>
      </c>
    </row>
    <row r="113" spans="1:13">
      <c r="A113" s="55" t="s">
        <v>152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7"/>
    </row>
    <row r="114" spans="1:13">
      <c r="A114" s="32">
        <v>2</v>
      </c>
      <c r="B114" s="38" t="s">
        <v>53</v>
      </c>
      <c r="C114" s="44"/>
      <c r="D114" s="40"/>
      <c r="E114" s="24"/>
      <c r="F114" s="41"/>
      <c r="G114" s="42"/>
      <c r="H114" s="33"/>
      <c r="I114" s="33"/>
      <c r="J114" s="33"/>
      <c r="K114" s="33"/>
      <c r="L114" s="33"/>
      <c r="M114" s="33"/>
    </row>
    <row r="115" spans="1:13">
      <c r="A115" s="32"/>
      <c r="B115" s="50" t="s">
        <v>106</v>
      </c>
      <c r="C115" s="44" t="s">
        <v>65</v>
      </c>
      <c r="D115" s="40" t="s">
        <v>55</v>
      </c>
      <c r="E115" s="24"/>
      <c r="F115" s="51">
        <v>9</v>
      </c>
      <c r="G115" s="42">
        <f>F115</f>
        <v>9</v>
      </c>
      <c r="H115" s="33"/>
      <c r="I115" s="33">
        <v>9</v>
      </c>
      <c r="J115" s="33">
        <f>I115</f>
        <v>9</v>
      </c>
      <c r="K115" s="33"/>
      <c r="L115" s="20">
        <f>I115-F115</f>
        <v>0</v>
      </c>
      <c r="M115" s="20">
        <f>L115</f>
        <v>0</v>
      </c>
    </row>
    <row r="116" spans="1:13">
      <c r="A116" s="55" t="s">
        <v>78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7"/>
    </row>
    <row r="117" spans="1:13">
      <c r="A117" s="32">
        <v>3</v>
      </c>
      <c r="B117" s="38" t="s">
        <v>56</v>
      </c>
      <c r="C117" s="47"/>
      <c r="D117" s="40"/>
      <c r="E117" s="24"/>
      <c r="F117" s="41"/>
      <c r="G117" s="42"/>
      <c r="H117" s="33"/>
      <c r="I117" s="33"/>
      <c r="J117" s="33"/>
      <c r="K117" s="33"/>
      <c r="L117" s="33"/>
      <c r="M117" s="33"/>
    </row>
    <row r="118" spans="1:13">
      <c r="A118" s="32"/>
      <c r="B118" s="50" t="s">
        <v>107</v>
      </c>
      <c r="C118" s="44" t="s">
        <v>58</v>
      </c>
      <c r="D118" s="40" t="s">
        <v>59</v>
      </c>
      <c r="E118" s="24"/>
      <c r="F118" s="41">
        <f>F112/F115</f>
        <v>7061.0099999999993</v>
      </c>
      <c r="G118" s="42">
        <f>F118</f>
        <v>7061.0099999999993</v>
      </c>
      <c r="H118" s="33"/>
      <c r="I118" s="20">
        <f>I112/I115</f>
        <v>7060.8177777777782</v>
      </c>
      <c r="J118" s="20">
        <f>I118</f>
        <v>7060.8177777777782</v>
      </c>
      <c r="K118" s="33"/>
      <c r="L118" s="20">
        <f>I118-F118</f>
        <v>-0.19222222222106211</v>
      </c>
      <c r="M118" s="20">
        <f>L118</f>
        <v>-0.19222222222106211</v>
      </c>
    </row>
    <row r="119" spans="1:13">
      <c r="A119" s="55" t="s">
        <v>152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7"/>
    </row>
    <row r="120" spans="1:13">
      <c r="A120" s="32">
        <v>4</v>
      </c>
      <c r="B120" s="38" t="s">
        <v>60</v>
      </c>
      <c r="C120" s="44"/>
      <c r="D120" s="40"/>
      <c r="E120" s="24"/>
      <c r="F120" s="41"/>
      <c r="G120" s="42"/>
      <c r="H120" s="33"/>
      <c r="I120" s="33"/>
      <c r="J120" s="33"/>
      <c r="K120" s="33"/>
      <c r="L120" s="33"/>
      <c r="M120" s="33"/>
    </row>
    <row r="121" spans="1:13" ht="24">
      <c r="A121" s="32"/>
      <c r="B121" s="43" t="s">
        <v>108</v>
      </c>
      <c r="C121" s="44" t="s">
        <v>62</v>
      </c>
      <c r="D121" s="40" t="s">
        <v>59</v>
      </c>
      <c r="E121" s="24"/>
      <c r="F121" s="41">
        <v>100</v>
      </c>
      <c r="G121" s="42">
        <f>F121</f>
        <v>100</v>
      </c>
      <c r="H121" s="33"/>
      <c r="I121" s="33">
        <v>100</v>
      </c>
      <c r="J121" s="33">
        <f>I121</f>
        <v>100</v>
      </c>
      <c r="K121" s="33"/>
      <c r="L121" s="20">
        <f>I121-F121</f>
        <v>0</v>
      </c>
      <c r="M121" s="20">
        <f>L121</f>
        <v>0</v>
      </c>
    </row>
    <row r="122" spans="1:13">
      <c r="A122" s="55" t="s">
        <v>78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7"/>
    </row>
    <row r="123" spans="1:13">
      <c r="A123" s="55" t="s">
        <v>79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7"/>
    </row>
    <row r="124" spans="1:13" ht="30.75" customHeight="1">
      <c r="A124" s="11"/>
      <c r="B124" s="69" t="s">
        <v>35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1"/>
    </row>
    <row r="125" spans="1:13" ht="17.25" customHeight="1">
      <c r="A125" s="11"/>
      <c r="B125" s="97" t="s">
        <v>90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9"/>
    </row>
    <row r="126" spans="1:13">
      <c r="A126" s="11">
        <v>1</v>
      </c>
      <c r="B126" s="15" t="s">
        <v>46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67.5" customHeight="1">
      <c r="A127" s="11"/>
      <c r="B127" s="26" t="s">
        <v>109</v>
      </c>
      <c r="C127" s="11" t="s">
        <v>58</v>
      </c>
      <c r="D127" s="52" t="s">
        <v>110</v>
      </c>
      <c r="E127" s="11"/>
      <c r="F127" s="14">
        <v>701000</v>
      </c>
      <c r="G127" s="14">
        <v>701000</v>
      </c>
      <c r="H127" s="11"/>
      <c r="I127" s="28">
        <v>672314.6</v>
      </c>
      <c r="J127" s="14">
        <f>I127</f>
        <v>672314.6</v>
      </c>
      <c r="K127" s="11"/>
      <c r="L127" s="20">
        <f>I127-F127</f>
        <v>-28685.400000000023</v>
      </c>
      <c r="M127" s="20">
        <f>L127</f>
        <v>-28685.400000000023</v>
      </c>
    </row>
    <row r="128" spans="1:13">
      <c r="A128" s="64" t="s">
        <v>77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</row>
    <row r="129" spans="1:13">
      <c r="A129" s="11">
        <v>2</v>
      </c>
      <c r="B129" s="15" t="s">
        <v>53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63.75">
      <c r="A130" s="11"/>
      <c r="B130" s="26" t="s">
        <v>111</v>
      </c>
      <c r="C130" s="27" t="s">
        <v>69</v>
      </c>
      <c r="D130" s="27" t="s">
        <v>71</v>
      </c>
      <c r="E130" s="11"/>
      <c r="F130" s="11">
        <v>1</v>
      </c>
      <c r="G130" s="11">
        <v>1</v>
      </c>
      <c r="H130" s="11"/>
      <c r="I130" s="11">
        <v>1</v>
      </c>
      <c r="J130" s="11">
        <v>1</v>
      </c>
      <c r="K130" s="11"/>
      <c r="L130" s="20">
        <f>I130-F130</f>
        <v>0</v>
      </c>
      <c r="M130" s="20">
        <f>L130</f>
        <v>0</v>
      </c>
    </row>
    <row r="131" spans="1:13" ht="40.5" customHeight="1">
      <c r="A131" s="11"/>
      <c r="B131" s="26" t="s">
        <v>112</v>
      </c>
      <c r="C131" s="27" t="s">
        <v>72</v>
      </c>
      <c r="D131" s="27" t="s">
        <v>71</v>
      </c>
      <c r="E131" s="11"/>
      <c r="F131" s="11">
        <v>346</v>
      </c>
      <c r="G131" s="11">
        <v>346</v>
      </c>
      <c r="H131" s="11"/>
      <c r="I131" s="11">
        <v>348</v>
      </c>
      <c r="J131" s="11">
        <f>I131</f>
        <v>348</v>
      </c>
      <c r="K131" s="11"/>
      <c r="L131" s="20">
        <f>I131-F131</f>
        <v>2</v>
      </c>
      <c r="M131" s="20">
        <f>L131</f>
        <v>2</v>
      </c>
    </row>
    <row r="132" spans="1:13">
      <c r="A132" s="55" t="s">
        <v>152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7"/>
    </row>
    <row r="133" spans="1:13">
      <c r="A133" s="11">
        <v>3</v>
      </c>
      <c r="B133" s="15" t="s">
        <v>56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55.5" customHeight="1">
      <c r="A134" s="11"/>
      <c r="B134" s="26" t="s">
        <v>113</v>
      </c>
      <c r="C134" s="27" t="s">
        <v>48</v>
      </c>
      <c r="D134" s="27" t="s">
        <v>59</v>
      </c>
      <c r="E134" s="11"/>
      <c r="F134" s="14">
        <v>54128</v>
      </c>
      <c r="G134" s="14">
        <v>54128</v>
      </c>
      <c r="H134" s="11"/>
      <c r="I134" s="11">
        <v>54127.77</v>
      </c>
      <c r="J134" s="14">
        <f>I134</f>
        <v>54127.77</v>
      </c>
      <c r="K134" s="11"/>
      <c r="L134" s="20">
        <f>I134-F134</f>
        <v>-0.23000000000320142</v>
      </c>
      <c r="M134" s="20">
        <f>L134</f>
        <v>-0.23000000000320142</v>
      </c>
    </row>
    <row r="135" spans="1:13" ht="38.25">
      <c r="A135" s="11"/>
      <c r="B135" s="26" t="s">
        <v>114</v>
      </c>
      <c r="C135" s="27" t="s">
        <v>48</v>
      </c>
      <c r="D135" s="27" t="s">
        <v>59</v>
      </c>
      <c r="E135" s="11"/>
      <c r="F135" s="14">
        <v>1869.5722543352601</v>
      </c>
      <c r="G135" s="14">
        <v>1869.5722543352601</v>
      </c>
      <c r="H135" s="11"/>
      <c r="I135" s="20">
        <f>(I127-I134)/I131</f>
        <v>1776.3989367816091</v>
      </c>
      <c r="J135" s="20">
        <f>I135</f>
        <v>1776.3989367816091</v>
      </c>
      <c r="K135" s="11"/>
      <c r="L135" s="20">
        <f>I135-F135</f>
        <v>-93.173317553651032</v>
      </c>
      <c r="M135" s="20">
        <f>L135</f>
        <v>-93.173317553651032</v>
      </c>
    </row>
    <row r="136" spans="1:13">
      <c r="A136" s="64" t="s">
        <v>77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</row>
    <row r="137" spans="1:13">
      <c r="A137" s="11">
        <v>4</v>
      </c>
      <c r="B137" s="15" t="s">
        <v>60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20"/>
      <c r="M137" s="20"/>
    </row>
    <row r="138" spans="1:13" ht="44.25" customHeight="1">
      <c r="A138" s="11"/>
      <c r="B138" s="26" t="s">
        <v>115</v>
      </c>
      <c r="C138" s="11" t="s">
        <v>62</v>
      </c>
      <c r="D138" s="11" t="s">
        <v>59</v>
      </c>
      <c r="E138" s="11"/>
      <c r="F138" s="11">
        <v>100</v>
      </c>
      <c r="G138" s="11">
        <v>100</v>
      </c>
      <c r="H138" s="11"/>
      <c r="I138" s="11">
        <v>100</v>
      </c>
      <c r="J138" s="11">
        <f>I138</f>
        <v>100</v>
      </c>
      <c r="K138" s="11"/>
      <c r="L138" s="20">
        <f>I138-F138</f>
        <v>0</v>
      </c>
      <c r="M138" s="20">
        <f>L138</f>
        <v>0</v>
      </c>
    </row>
    <row r="139" spans="1:13">
      <c r="A139" s="55" t="s">
        <v>78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7"/>
    </row>
    <row r="140" spans="1:13">
      <c r="A140" s="55" t="s">
        <v>80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7"/>
    </row>
    <row r="141" spans="1:13" ht="25.5" customHeight="1">
      <c r="A141" s="11"/>
      <c r="B141" s="69" t="s">
        <v>91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1"/>
    </row>
    <row r="142" spans="1:13">
      <c r="A142" s="11">
        <v>1</v>
      </c>
      <c r="B142" s="15" t="s">
        <v>46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47.25" customHeight="1">
      <c r="A143" s="11"/>
      <c r="B143" s="26" t="s">
        <v>116</v>
      </c>
      <c r="C143" s="27" t="s">
        <v>58</v>
      </c>
      <c r="D143" s="27" t="s">
        <v>117</v>
      </c>
      <c r="E143" s="11"/>
      <c r="F143" s="14">
        <v>706595</v>
      </c>
      <c r="G143" s="14">
        <v>706595</v>
      </c>
      <c r="H143" s="14"/>
      <c r="I143" s="14">
        <v>189753.45</v>
      </c>
      <c r="J143" s="14">
        <f>I143</f>
        <v>189753.45</v>
      </c>
      <c r="K143" s="11"/>
      <c r="L143" s="20">
        <f>I143-F143</f>
        <v>-516841.55</v>
      </c>
      <c r="M143" s="20">
        <f>L143</f>
        <v>-516841.55</v>
      </c>
    </row>
    <row r="144" spans="1:13">
      <c r="A144" s="64" t="s">
        <v>77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</row>
    <row r="145" spans="1:13">
      <c r="A145" s="11">
        <v>2</v>
      </c>
      <c r="B145" s="15" t="s">
        <v>53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69.75" customHeight="1">
      <c r="A146" s="11"/>
      <c r="B146" s="26" t="s">
        <v>118</v>
      </c>
      <c r="C146" s="27" t="s">
        <v>69</v>
      </c>
      <c r="D146" s="27" t="s">
        <v>71</v>
      </c>
      <c r="E146" s="11"/>
      <c r="F146" s="11">
        <v>1</v>
      </c>
      <c r="G146" s="11">
        <v>1</v>
      </c>
      <c r="H146" s="11"/>
      <c r="I146" s="11">
        <v>1</v>
      </c>
      <c r="J146" s="11">
        <f>I146</f>
        <v>1</v>
      </c>
      <c r="K146" s="11"/>
      <c r="L146" s="20">
        <f>I146-F146</f>
        <v>0</v>
      </c>
      <c r="M146" s="20">
        <f>L146</f>
        <v>0</v>
      </c>
    </row>
    <row r="147" spans="1:13" ht="33" customHeight="1">
      <c r="A147" s="11"/>
      <c r="B147" s="26" t="s">
        <v>119</v>
      </c>
      <c r="C147" s="27" t="s">
        <v>72</v>
      </c>
      <c r="D147" s="27" t="s">
        <v>71</v>
      </c>
      <c r="E147" s="11"/>
      <c r="F147" s="11">
        <v>301</v>
      </c>
      <c r="G147" s="11">
        <v>301</v>
      </c>
      <c r="H147" s="11"/>
      <c r="I147" s="11">
        <v>63</v>
      </c>
      <c r="J147" s="11">
        <f>I147</f>
        <v>63</v>
      </c>
      <c r="K147" s="11"/>
      <c r="L147" s="20">
        <f>I147-F147</f>
        <v>-238</v>
      </c>
      <c r="M147" s="20">
        <f>L147</f>
        <v>-238</v>
      </c>
    </row>
    <row r="148" spans="1:13" ht="15.75" customHeight="1">
      <c r="A148" s="64" t="s">
        <v>77</v>
      </c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</row>
    <row r="149" spans="1:13">
      <c r="A149" s="11">
        <v>3</v>
      </c>
      <c r="B149" s="15" t="s">
        <v>56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51">
      <c r="A150" s="11"/>
      <c r="B150" s="26" t="s">
        <v>120</v>
      </c>
      <c r="C150" s="27" t="s">
        <v>48</v>
      </c>
      <c r="D150" s="27" t="s">
        <v>59</v>
      </c>
      <c r="E150" s="11"/>
      <c r="F150" s="11">
        <v>54159</v>
      </c>
      <c r="G150" s="11">
        <v>54159</v>
      </c>
      <c r="H150" s="11"/>
      <c r="I150" s="11">
        <v>54158.95</v>
      </c>
      <c r="J150" s="11">
        <f>I150</f>
        <v>54158.95</v>
      </c>
      <c r="K150" s="11"/>
      <c r="L150" s="20">
        <f>I150-F150</f>
        <v>-5.0000000002910383E-2</v>
      </c>
      <c r="M150" s="20">
        <f>L150</f>
        <v>-5.0000000002910383E-2</v>
      </c>
    </row>
    <row r="151" spans="1:13" ht="45" customHeight="1">
      <c r="A151" s="11"/>
      <c r="B151" s="26" t="s">
        <v>121</v>
      </c>
      <c r="C151" s="27" t="s">
        <v>48</v>
      </c>
      <c r="D151" s="27" t="s">
        <v>59</v>
      </c>
      <c r="E151" s="11"/>
      <c r="F151" s="20">
        <v>2167.56146179402</v>
      </c>
      <c r="G151" s="20">
        <v>2167.56146179402</v>
      </c>
      <c r="H151" s="11"/>
      <c r="I151" s="20">
        <f>(I143-I150)/I147</f>
        <v>2152.2936507936506</v>
      </c>
      <c r="J151" s="20">
        <f>I151</f>
        <v>2152.2936507936506</v>
      </c>
      <c r="K151" s="11"/>
      <c r="L151" s="20">
        <f>I151-F151</f>
        <v>-15.26781100036942</v>
      </c>
      <c r="M151" s="20">
        <f>L151</f>
        <v>-15.26781100036942</v>
      </c>
    </row>
    <row r="152" spans="1:13" ht="15.75" customHeight="1">
      <c r="A152" s="64" t="s">
        <v>77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</row>
    <row r="153" spans="1:13">
      <c r="A153" s="11">
        <v>4</v>
      </c>
      <c r="B153" s="15" t="s">
        <v>60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45.75" customHeight="1">
      <c r="A154" s="11"/>
      <c r="B154" s="26" t="s">
        <v>122</v>
      </c>
      <c r="C154" s="11" t="s">
        <v>62</v>
      </c>
      <c r="D154" s="11" t="s">
        <v>59</v>
      </c>
      <c r="E154" s="11"/>
      <c r="F154" s="11">
        <v>100</v>
      </c>
      <c r="G154" s="11">
        <v>100</v>
      </c>
      <c r="H154" s="11"/>
      <c r="I154" s="14">
        <f>I143/F143*100</f>
        <v>26.854626766393764</v>
      </c>
      <c r="J154" s="14">
        <f>I154</f>
        <v>26.854626766393764</v>
      </c>
      <c r="K154" s="11"/>
      <c r="L154" s="20">
        <f>I154-F154</f>
        <v>-73.145373233606236</v>
      </c>
      <c r="M154" s="20">
        <f>L154</f>
        <v>-73.145373233606236</v>
      </c>
    </row>
    <row r="155" spans="1:13" ht="15.75" customHeight="1">
      <c r="A155" s="64" t="s">
        <v>153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</row>
    <row r="156" spans="1:13">
      <c r="A156" s="55" t="s">
        <v>151</v>
      </c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7"/>
    </row>
    <row r="157" spans="1:13" ht="21.75" customHeight="1">
      <c r="A157" s="11"/>
      <c r="B157" s="69" t="s">
        <v>123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1"/>
    </row>
    <row r="158" spans="1:13">
      <c r="A158" s="11">
        <v>1</v>
      </c>
      <c r="B158" s="15" t="s">
        <v>46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61.5" customHeight="1">
      <c r="A159" s="11"/>
      <c r="B159" s="26" t="s">
        <v>124</v>
      </c>
      <c r="C159" s="27" t="s">
        <v>48</v>
      </c>
      <c r="D159" s="27" t="s">
        <v>117</v>
      </c>
      <c r="E159" s="11"/>
      <c r="F159" s="11">
        <v>584652</v>
      </c>
      <c r="G159" s="11">
        <v>584652</v>
      </c>
      <c r="H159" s="11"/>
      <c r="I159" s="14">
        <v>584632.31999999995</v>
      </c>
      <c r="J159" s="14">
        <f>I159</f>
        <v>584632.31999999995</v>
      </c>
      <c r="K159" s="11"/>
      <c r="L159" s="20">
        <f>I159-F159</f>
        <v>-19.680000000051223</v>
      </c>
      <c r="M159" s="20">
        <f>L159</f>
        <v>-19.680000000051223</v>
      </c>
    </row>
    <row r="160" spans="1:13" ht="26.25" customHeight="1">
      <c r="A160" s="64" t="s">
        <v>77</v>
      </c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</row>
    <row r="161" spans="1:13">
      <c r="A161" s="11">
        <v>2</v>
      </c>
      <c r="B161" s="15" t="s">
        <v>53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48" customHeight="1">
      <c r="A162" s="11"/>
      <c r="B162" s="26" t="s">
        <v>125</v>
      </c>
      <c r="C162" s="11" t="s">
        <v>72</v>
      </c>
      <c r="D162" s="11" t="s">
        <v>71</v>
      </c>
      <c r="E162" s="11"/>
      <c r="F162" s="11">
        <v>197</v>
      </c>
      <c r="G162" s="11">
        <v>197</v>
      </c>
      <c r="H162" s="11"/>
      <c r="I162" s="11">
        <v>197</v>
      </c>
      <c r="J162" s="11">
        <f>I162</f>
        <v>197</v>
      </c>
      <c r="K162" s="11"/>
      <c r="L162" s="20">
        <f>I162-F162</f>
        <v>0</v>
      </c>
      <c r="M162" s="20">
        <f>L162</f>
        <v>0</v>
      </c>
    </row>
    <row r="163" spans="1:13">
      <c r="A163" s="55" t="s">
        <v>78</v>
      </c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7"/>
    </row>
    <row r="164" spans="1:13">
      <c r="A164" s="11">
        <v>3</v>
      </c>
      <c r="B164" s="15" t="s">
        <v>56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38.25">
      <c r="A165" s="11"/>
      <c r="B165" s="26" t="s">
        <v>126</v>
      </c>
      <c r="C165" s="11" t="s">
        <v>48</v>
      </c>
      <c r="D165" s="11" t="s">
        <v>59</v>
      </c>
      <c r="E165" s="11"/>
      <c r="F165" s="20">
        <v>2967.776649746193</v>
      </c>
      <c r="G165" s="20">
        <v>2967.776649746193</v>
      </c>
      <c r="H165" s="11"/>
      <c r="I165" s="20">
        <f>I159/I162</f>
        <v>2967.6767512690353</v>
      </c>
      <c r="J165" s="20">
        <f>I165</f>
        <v>2967.6767512690353</v>
      </c>
      <c r="K165" s="11"/>
      <c r="L165" s="20">
        <f>I165-F165</f>
        <v>-9.9898477157694288E-2</v>
      </c>
      <c r="M165" s="20">
        <f>L165</f>
        <v>-9.9898477157694288E-2</v>
      </c>
    </row>
    <row r="166" spans="1:13">
      <c r="A166" s="64" t="s">
        <v>154</v>
      </c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</row>
    <row r="167" spans="1:13">
      <c r="A167" s="11">
        <v>4</v>
      </c>
      <c r="B167" s="15" t="s">
        <v>60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36">
      <c r="A168" s="11"/>
      <c r="B168" s="43" t="s">
        <v>127</v>
      </c>
      <c r="C168" s="44" t="s">
        <v>62</v>
      </c>
      <c r="D168" s="40" t="s">
        <v>59</v>
      </c>
      <c r="E168" s="24"/>
      <c r="F168" s="51">
        <v>100</v>
      </c>
      <c r="G168" s="53">
        <f>F168</f>
        <v>100</v>
      </c>
      <c r="H168" s="11"/>
      <c r="I168" s="11">
        <v>100</v>
      </c>
      <c r="J168" s="11">
        <f>I168</f>
        <v>100</v>
      </c>
      <c r="K168" s="11"/>
      <c r="L168" s="20">
        <f>I168-F168</f>
        <v>0</v>
      </c>
      <c r="M168" s="20">
        <f>L168</f>
        <v>0</v>
      </c>
    </row>
    <row r="169" spans="1:13">
      <c r="A169" s="55" t="s">
        <v>78</v>
      </c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7"/>
    </row>
    <row r="170" spans="1:13">
      <c r="A170" s="55" t="s">
        <v>155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7"/>
    </row>
    <row r="171" spans="1:13" ht="35.25" customHeight="1">
      <c r="A171" s="11"/>
      <c r="B171" s="69" t="s">
        <v>128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1"/>
    </row>
    <row r="172" spans="1:13">
      <c r="A172" s="11">
        <v>1</v>
      </c>
      <c r="B172" s="15" t="s">
        <v>46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55.5" customHeight="1">
      <c r="A173" s="11"/>
      <c r="B173" s="54" t="s">
        <v>129</v>
      </c>
      <c r="C173" s="17" t="s">
        <v>48</v>
      </c>
      <c r="D173" s="29" t="s">
        <v>117</v>
      </c>
      <c r="E173" s="11"/>
      <c r="F173" s="18">
        <v>419789</v>
      </c>
      <c r="G173" s="19">
        <v>419789</v>
      </c>
      <c r="H173" s="11"/>
      <c r="I173" s="14">
        <v>419788.75000000006</v>
      </c>
      <c r="J173" s="14">
        <f>I173</f>
        <v>419788.75000000006</v>
      </c>
      <c r="K173" s="11"/>
      <c r="L173" s="20">
        <f>I173-F173</f>
        <v>-0.24999999994179234</v>
      </c>
      <c r="M173" s="20">
        <f>L173</f>
        <v>-0.24999999994179234</v>
      </c>
    </row>
    <row r="174" spans="1:13" ht="27" customHeight="1">
      <c r="A174" s="64" t="s">
        <v>77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</row>
    <row r="175" spans="1:13">
      <c r="A175" s="11">
        <v>2</v>
      </c>
      <c r="B175" s="15" t="s">
        <v>53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74.25" customHeight="1">
      <c r="A176" s="11"/>
      <c r="B176" s="26" t="s">
        <v>130</v>
      </c>
      <c r="C176" s="11" t="s">
        <v>69</v>
      </c>
      <c r="D176" s="11" t="s">
        <v>71</v>
      </c>
      <c r="E176" s="11"/>
      <c r="F176" s="11">
        <v>1</v>
      </c>
      <c r="G176" s="11">
        <v>1</v>
      </c>
      <c r="H176" s="11"/>
      <c r="I176" s="11">
        <v>1</v>
      </c>
      <c r="J176" s="11">
        <f>I176</f>
        <v>1</v>
      </c>
      <c r="K176" s="11"/>
      <c r="L176" s="20">
        <f>I176-F176</f>
        <v>0</v>
      </c>
      <c r="M176" s="20">
        <f>L176</f>
        <v>0</v>
      </c>
    </row>
    <row r="177" spans="1:13" ht="33" customHeight="1">
      <c r="A177" s="11"/>
      <c r="B177" s="26" t="s">
        <v>131</v>
      </c>
      <c r="C177" s="11" t="s">
        <v>72</v>
      </c>
      <c r="D177" s="11" t="s">
        <v>71</v>
      </c>
      <c r="E177" s="11"/>
      <c r="F177" s="11">
        <v>340</v>
      </c>
      <c r="G177" s="11">
        <v>340</v>
      </c>
      <c r="H177" s="11"/>
      <c r="I177" s="11">
        <v>340</v>
      </c>
      <c r="J177" s="11">
        <f>I177</f>
        <v>340</v>
      </c>
      <c r="K177" s="11"/>
      <c r="L177" s="20">
        <f>I177-F177</f>
        <v>0</v>
      </c>
      <c r="M177" s="20">
        <f>L177</f>
        <v>0</v>
      </c>
    </row>
    <row r="178" spans="1:13">
      <c r="A178" s="64" t="s">
        <v>78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</row>
    <row r="179" spans="1:13">
      <c r="A179" s="11">
        <v>3</v>
      </c>
      <c r="B179" s="15" t="s">
        <v>56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51">
      <c r="A180" s="11"/>
      <c r="B180" s="26" t="s">
        <v>132</v>
      </c>
      <c r="C180" s="27" t="s">
        <v>48</v>
      </c>
      <c r="D180" s="27" t="s">
        <v>59</v>
      </c>
      <c r="E180" s="11"/>
      <c r="F180" s="11">
        <v>44374</v>
      </c>
      <c r="G180" s="11">
        <v>44374</v>
      </c>
      <c r="H180" s="11"/>
      <c r="I180" s="14">
        <v>44370.58</v>
      </c>
      <c r="J180" s="14">
        <f>I180</f>
        <v>44370.58</v>
      </c>
      <c r="K180" s="11"/>
      <c r="L180" s="20">
        <f>I180-F180</f>
        <v>-3.4199999999982538</v>
      </c>
      <c r="M180" s="20">
        <f>L180</f>
        <v>-3.4199999999982538</v>
      </c>
    </row>
    <row r="181" spans="1:13" ht="38.25">
      <c r="A181" s="11"/>
      <c r="B181" s="26" t="s">
        <v>133</v>
      </c>
      <c r="C181" s="27" t="s">
        <v>48</v>
      </c>
      <c r="D181" s="27" t="s">
        <v>59</v>
      </c>
      <c r="E181" s="11"/>
      <c r="F181" s="20">
        <v>1104.1617647058824</v>
      </c>
      <c r="G181" s="20">
        <v>1104.1617647058824</v>
      </c>
      <c r="H181" s="11"/>
      <c r="I181" s="20">
        <f>(I173-I180)/I177</f>
        <v>1104.1710882352943</v>
      </c>
      <c r="J181" s="20">
        <f>I181</f>
        <v>1104.1710882352943</v>
      </c>
      <c r="K181" s="11"/>
      <c r="L181" s="20">
        <f>I181-F181</f>
        <v>9.3235294118585443E-3</v>
      </c>
      <c r="M181" s="20">
        <f>L181</f>
        <v>9.3235294118585443E-3</v>
      </c>
    </row>
    <row r="182" spans="1:13">
      <c r="A182" s="64" t="s">
        <v>154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</row>
    <row r="183" spans="1:13">
      <c r="A183" s="11">
        <v>4</v>
      </c>
      <c r="B183" s="15" t="s">
        <v>60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38.25">
      <c r="A184" s="11"/>
      <c r="B184" s="26" t="s">
        <v>134</v>
      </c>
      <c r="C184" s="11" t="s">
        <v>62</v>
      </c>
      <c r="D184" s="11" t="s">
        <v>59</v>
      </c>
      <c r="E184" s="11"/>
      <c r="F184" s="11">
        <v>100</v>
      </c>
      <c r="G184" s="11">
        <v>100</v>
      </c>
      <c r="H184" s="11"/>
      <c r="I184" s="20">
        <f>I173/G173*100</f>
        <v>99.999940446271836</v>
      </c>
      <c r="J184" s="20">
        <f>I184</f>
        <v>99.999940446271836</v>
      </c>
      <c r="K184" s="11"/>
      <c r="L184" s="20">
        <f>I184-F184</f>
        <v>-5.9553728164019049E-5</v>
      </c>
      <c r="M184" s="20">
        <f>L184</f>
        <v>-5.9553728164019049E-5</v>
      </c>
    </row>
    <row r="185" spans="1:13" ht="15.75" customHeight="1">
      <c r="A185" s="55" t="s">
        <v>78</v>
      </c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7"/>
    </row>
    <row r="186" spans="1:13">
      <c r="A186" s="55" t="s">
        <v>155</v>
      </c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7"/>
    </row>
    <row r="187" spans="1:13" ht="24.75" customHeight="1">
      <c r="A187" s="11"/>
      <c r="B187" s="69" t="s">
        <v>135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1"/>
    </row>
    <row r="188" spans="1:13">
      <c r="A188" s="11">
        <v>1</v>
      </c>
      <c r="B188" s="15" t="s">
        <v>46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63.75">
      <c r="A189" s="11"/>
      <c r="B189" s="26" t="s">
        <v>136</v>
      </c>
      <c r="C189" s="27" t="s">
        <v>58</v>
      </c>
      <c r="D189" s="27" t="s">
        <v>137</v>
      </c>
      <c r="E189" s="11"/>
      <c r="F189" s="14">
        <v>375794</v>
      </c>
      <c r="G189" s="14">
        <v>375794</v>
      </c>
      <c r="H189" s="11"/>
      <c r="I189" s="14">
        <v>375794</v>
      </c>
      <c r="J189" s="14">
        <f>I189</f>
        <v>375794</v>
      </c>
      <c r="K189" s="11"/>
      <c r="L189" s="20">
        <f>I189-F189</f>
        <v>0</v>
      </c>
      <c r="M189" s="20">
        <f>L189</f>
        <v>0</v>
      </c>
    </row>
    <row r="190" spans="1:13">
      <c r="A190" s="64" t="s">
        <v>77</v>
      </c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</row>
    <row r="191" spans="1:13">
      <c r="A191" s="11">
        <v>2</v>
      </c>
      <c r="B191" s="15" t="s">
        <v>53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52.5" customHeight="1">
      <c r="A192" s="11"/>
      <c r="B192" s="26" t="s">
        <v>138</v>
      </c>
      <c r="C192" s="27" t="s">
        <v>72</v>
      </c>
      <c r="D192" s="27" t="s">
        <v>71</v>
      </c>
      <c r="E192" s="11"/>
      <c r="F192" s="20">
        <v>223.02314540059348</v>
      </c>
      <c r="G192" s="20">
        <v>223.02314540059348</v>
      </c>
      <c r="H192" s="11"/>
      <c r="I192" s="11">
        <v>304.5</v>
      </c>
      <c r="J192" s="11">
        <f>I192</f>
        <v>304.5</v>
      </c>
      <c r="K192" s="11"/>
      <c r="L192" s="20">
        <f>I192-F192</f>
        <v>81.476854599406522</v>
      </c>
      <c r="M192" s="20">
        <f>L192</f>
        <v>81.476854599406522</v>
      </c>
    </row>
    <row r="193" spans="1:13">
      <c r="A193" s="55" t="s">
        <v>81</v>
      </c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7"/>
    </row>
    <row r="194" spans="1:13">
      <c r="A194" s="11">
        <v>3</v>
      </c>
      <c r="B194" s="15" t="s">
        <v>56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38.25">
      <c r="A195" s="11"/>
      <c r="B195" s="26" t="s">
        <v>139</v>
      </c>
      <c r="C195" s="27" t="s">
        <v>48</v>
      </c>
      <c r="D195" s="27" t="s">
        <v>59</v>
      </c>
      <c r="E195" s="11"/>
      <c r="F195" s="14">
        <v>1685</v>
      </c>
      <c r="G195" s="14">
        <v>1685</v>
      </c>
      <c r="H195" s="11"/>
      <c r="I195" s="14">
        <f>I189/I192</f>
        <v>1234.1346469622331</v>
      </c>
      <c r="J195" s="14">
        <f>I195</f>
        <v>1234.1346469622331</v>
      </c>
      <c r="K195" s="11"/>
      <c r="L195" s="20">
        <f>I195-F195</f>
        <v>-450.86535303776691</v>
      </c>
      <c r="M195" s="20">
        <f>L195</f>
        <v>-450.86535303776691</v>
      </c>
    </row>
    <row r="196" spans="1:13" ht="15.75" customHeight="1">
      <c r="A196" s="55" t="s">
        <v>81</v>
      </c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7"/>
    </row>
    <row r="197" spans="1:13">
      <c r="A197" s="11">
        <v>4</v>
      </c>
      <c r="B197" s="15" t="s">
        <v>60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51">
      <c r="A198" s="11"/>
      <c r="B198" s="26" t="s">
        <v>140</v>
      </c>
      <c r="C198" s="11" t="s">
        <v>62</v>
      </c>
      <c r="D198" s="11" t="s">
        <v>59</v>
      </c>
      <c r="E198" s="11"/>
      <c r="F198" s="11">
        <v>100</v>
      </c>
      <c r="G198" s="11">
        <v>100</v>
      </c>
      <c r="H198" s="11"/>
      <c r="I198" s="11">
        <v>100</v>
      </c>
      <c r="J198" s="11">
        <f>I198</f>
        <v>100</v>
      </c>
      <c r="K198" s="11"/>
      <c r="L198" s="20">
        <f>I198-F198</f>
        <v>0</v>
      </c>
      <c r="M198" s="20">
        <f>L198</f>
        <v>0</v>
      </c>
    </row>
    <row r="199" spans="1:13">
      <c r="A199" s="55" t="s">
        <v>78</v>
      </c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7"/>
    </row>
    <row r="200" spans="1:13">
      <c r="A200" s="55" t="s">
        <v>79</v>
      </c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7"/>
    </row>
    <row r="201" spans="1:13" ht="36.75" customHeight="1">
      <c r="A201" s="11"/>
      <c r="B201" s="69" t="s">
        <v>141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1"/>
    </row>
    <row r="202" spans="1:13">
      <c r="A202" s="11">
        <v>1</v>
      </c>
      <c r="B202" s="15" t="s">
        <v>46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76.5">
      <c r="A203" s="11"/>
      <c r="B203" s="26" t="s">
        <v>142</v>
      </c>
      <c r="C203" s="27" t="s">
        <v>58</v>
      </c>
      <c r="D203" s="27" t="s">
        <v>137</v>
      </c>
      <c r="E203" s="11"/>
      <c r="F203" s="11">
        <v>100000</v>
      </c>
      <c r="G203" s="11">
        <v>100000</v>
      </c>
      <c r="H203" s="11"/>
      <c r="I203" s="14">
        <v>97724.11</v>
      </c>
      <c r="J203" s="14">
        <f>I203</f>
        <v>97724.11</v>
      </c>
      <c r="K203" s="11"/>
      <c r="L203" s="20">
        <f>I203-F203</f>
        <v>-2275.8899999999994</v>
      </c>
      <c r="M203" s="20">
        <f>L203</f>
        <v>-2275.8899999999994</v>
      </c>
    </row>
    <row r="204" spans="1:13">
      <c r="A204" s="64" t="s">
        <v>77</v>
      </c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</row>
    <row r="205" spans="1:13">
      <c r="A205" s="11">
        <v>2</v>
      </c>
      <c r="B205" s="15" t="s">
        <v>53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89.25">
      <c r="A206" s="11"/>
      <c r="B206" s="26" t="s">
        <v>143</v>
      </c>
      <c r="C206" s="27" t="s">
        <v>69</v>
      </c>
      <c r="D206" s="27" t="s">
        <v>71</v>
      </c>
      <c r="E206" s="11"/>
      <c r="F206" s="11">
        <v>1</v>
      </c>
      <c r="G206" s="11">
        <v>1</v>
      </c>
      <c r="H206" s="11"/>
      <c r="I206" s="11">
        <v>1</v>
      </c>
      <c r="J206" s="11">
        <f>I206</f>
        <v>1</v>
      </c>
      <c r="K206" s="11"/>
      <c r="L206" s="20">
        <f>I206-F206</f>
        <v>0</v>
      </c>
      <c r="M206" s="20">
        <f>L206</f>
        <v>0</v>
      </c>
    </row>
    <row r="207" spans="1:13" ht="15.75" customHeight="1">
      <c r="A207" s="55" t="s">
        <v>78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7"/>
    </row>
    <row r="208" spans="1:13" ht="23.25" customHeight="1">
      <c r="A208" s="11">
        <v>3</v>
      </c>
      <c r="B208" s="15" t="s">
        <v>56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ht="63.75">
      <c r="A209" s="11"/>
      <c r="B209" s="26" t="s">
        <v>144</v>
      </c>
      <c r="C209" s="27" t="s">
        <v>48</v>
      </c>
      <c r="D209" s="27" t="s">
        <v>59</v>
      </c>
      <c r="E209" s="11"/>
      <c r="F209" s="11">
        <v>100000</v>
      </c>
      <c r="G209" s="11">
        <v>100000</v>
      </c>
      <c r="H209" s="11"/>
      <c r="I209" s="14">
        <f>I203</f>
        <v>97724.11</v>
      </c>
      <c r="J209" s="14">
        <f>I209</f>
        <v>97724.11</v>
      </c>
      <c r="K209" s="11"/>
      <c r="L209" s="20">
        <f>I209-F209</f>
        <v>-2275.8899999999994</v>
      </c>
      <c r="M209" s="20">
        <f>L209</f>
        <v>-2275.8899999999994</v>
      </c>
    </row>
    <row r="210" spans="1:13" ht="15.75" customHeight="1">
      <c r="A210" s="64" t="s">
        <v>77</v>
      </c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</row>
    <row r="211" spans="1:13">
      <c r="A211" s="11">
        <v>4</v>
      </c>
      <c r="B211" s="15" t="s">
        <v>60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ht="51">
      <c r="A212" s="11"/>
      <c r="B212" s="26" t="s">
        <v>145</v>
      </c>
      <c r="C212" s="11" t="s">
        <v>62</v>
      </c>
      <c r="D212" s="11" t="s">
        <v>59</v>
      </c>
      <c r="E212" s="11"/>
      <c r="F212" s="11">
        <v>100</v>
      </c>
      <c r="G212" s="11">
        <v>100</v>
      </c>
      <c r="H212" s="11"/>
      <c r="I212" s="11">
        <v>100</v>
      </c>
      <c r="J212" s="11">
        <f>I212</f>
        <v>100</v>
      </c>
      <c r="K212" s="11"/>
      <c r="L212" s="20">
        <f>I212-F212</f>
        <v>0</v>
      </c>
      <c r="M212" s="20">
        <f>L212</f>
        <v>0</v>
      </c>
    </row>
    <row r="213" spans="1:13">
      <c r="A213" s="55" t="s">
        <v>78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7"/>
    </row>
    <row r="214" spans="1:13">
      <c r="A214" s="55" t="s">
        <v>160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7"/>
    </row>
    <row r="215" spans="1:13">
      <c r="A215" s="11"/>
      <c r="B215" s="69" t="s">
        <v>96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1"/>
    </row>
    <row r="216" spans="1:13">
      <c r="A216" s="11">
        <v>1</v>
      </c>
      <c r="B216" s="15" t="s">
        <v>46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ht="57" customHeight="1">
      <c r="A217" s="11"/>
      <c r="B217" s="26" t="s">
        <v>146</v>
      </c>
      <c r="C217" s="27" t="s">
        <v>58</v>
      </c>
      <c r="D217" s="27" t="s">
        <v>137</v>
      </c>
      <c r="E217" s="11"/>
      <c r="F217" s="14">
        <v>100000</v>
      </c>
      <c r="G217" s="14">
        <v>100000</v>
      </c>
      <c r="H217" s="11"/>
      <c r="I217" s="14">
        <v>99608.9</v>
      </c>
      <c r="J217" s="14">
        <f>I217</f>
        <v>99608.9</v>
      </c>
      <c r="K217" s="11"/>
      <c r="L217" s="20">
        <f>I217-F217</f>
        <v>-391.10000000000582</v>
      </c>
      <c r="M217" s="20">
        <f>L217</f>
        <v>-391.10000000000582</v>
      </c>
    </row>
    <row r="218" spans="1:13">
      <c r="A218" s="64" t="s">
        <v>77</v>
      </c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</row>
    <row r="219" spans="1:13">
      <c r="A219" s="11">
        <v>2</v>
      </c>
      <c r="B219" s="15" t="s">
        <v>53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ht="60.75" customHeight="1">
      <c r="A220" s="11"/>
      <c r="B220" s="26" t="s">
        <v>147</v>
      </c>
      <c r="C220" s="11" t="s">
        <v>51</v>
      </c>
      <c r="D220" s="11" t="s">
        <v>71</v>
      </c>
      <c r="E220" s="11"/>
      <c r="F220" s="20">
        <v>40</v>
      </c>
      <c r="G220" s="20">
        <v>40</v>
      </c>
      <c r="H220" s="11"/>
      <c r="I220" s="11">
        <v>81</v>
      </c>
      <c r="J220" s="11">
        <f>I220</f>
        <v>81</v>
      </c>
      <c r="K220" s="11"/>
      <c r="L220" s="20">
        <f>I220-F220</f>
        <v>41</v>
      </c>
      <c r="M220" s="20">
        <f>L220</f>
        <v>41</v>
      </c>
    </row>
    <row r="221" spans="1:13" ht="15.75" customHeight="1">
      <c r="A221" s="55" t="s">
        <v>81</v>
      </c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7"/>
    </row>
    <row r="222" spans="1:13">
      <c r="A222" s="11">
        <v>3</v>
      </c>
      <c r="B222" s="15" t="s">
        <v>56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ht="38.25">
      <c r="A223" s="11"/>
      <c r="B223" s="26" t="s">
        <v>148</v>
      </c>
      <c r="C223" s="11" t="s">
        <v>58</v>
      </c>
      <c r="D223" s="11" t="s">
        <v>59</v>
      </c>
      <c r="E223" s="11"/>
      <c r="F223" s="11">
        <v>2500</v>
      </c>
      <c r="G223" s="11">
        <v>2500</v>
      </c>
      <c r="H223" s="11"/>
      <c r="I223" s="20">
        <f>I217/I220</f>
        <v>1229.7395061728394</v>
      </c>
      <c r="J223" s="20">
        <f>I223</f>
        <v>1229.7395061728394</v>
      </c>
      <c r="K223" s="11"/>
      <c r="L223" s="20">
        <f>I223-F223</f>
        <v>-1270.2604938271606</v>
      </c>
      <c r="M223" s="20">
        <f>L223</f>
        <v>-1270.2604938271606</v>
      </c>
    </row>
    <row r="224" spans="1:13">
      <c r="A224" s="64" t="s">
        <v>156</v>
      </c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</row>
    <row r="225" spans="1:13">
      <c r="A225" s="11">
        <v>4</v>
      </c>
      <c r="B225" s="15" t="s">
        <v>60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38.25">
      <c r="A226" s="11"/>
      <c r="B226" s="26" t="s">
        <v>149</v>
      </c>
      <c r="C226" s="11" t="s">
        <v>62</v>
      </c>
      <c r="D226" s="11" t="s">
        <v>59</v>
      </c>
      <c r="E226" s="11"/>
      <c r="F226" s="11">
        <v>100</v>
      </c>
      <c r="G226" s="11">
        <v>100</v>
      </c>
      <c r="H226" s="11"/>
      <c r="I226" s="11">
        <v>100</v>
      </c>
      <c r="J226" s="11">
        <f>I226</f>
        <v>100</v>
      </c>
      <c r="K226" s="11"/>
      <c r="L226" s="20">
        <f>I226-F226</f>
        <v>0</v>
      </c>
      <c r="M226" s="20">
        <f>L226</f>
        <v>0</v>
      </c>
    </row>
    <row r="227" spans="1:13">
      <c r="A227" s="55" t="s">
        <v>78</v>
      </c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7"/>
    </row>
    <row r="228" spans="1:13">
      <c r="A228" s="55" t="s">
        <v>79</v>
      </c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7"/>
    </row>
    <row r="229" spans="1:13">
      <c r="A229" s="10"/>
    </row>
    <row r="230" spans="1:13" ht="19.5" customHeight="1">
      <c r="A230" s="12" t="s">
        <v>73</v>
      </c>
      <c r="B230" s="12"/>
      <c r="C230" s="12"/>
      <c r="D230" s="12"/>
    </row>
    <row r="231" spans="1:13" ht="12.75" customHeight="1">
      <c r="A231" s="63" t="s">
        <v>74</v>
      </c>
      <c r="B231" s="63"/>
      <c r="C231" s="63"/>
      <c r="D231" s="63"/>
    </row>
    <row r="232" spans="1:13" ht="63.75" customHeight="1">
      <c r="A232" s="108" t="s">
        <v>157</v>
      </c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</row>
    <row r="233" spans="1:13" ht="19.5" customHeight="1">
      <c r="A233" s="30"/>
      <c r="B233" s="30"/>
      <c r="C233" s="30"/>
      <c r="D233" s="30"/>
    </row>
    <row r="234" spans="1:13" ht="19.5" customHeight="1">
      <c r="A234" s="30"/>
      <c r="B234" s="30"/>
      <c r="C234" s="30"/>
      <c r="D234" s="30"/>
    </row>
    <row r="235" spans="1:13" s="36" customFormat="1">
      <c r="A235" s="103" t="s">
        <v>82</v>
      </c>
      <c r="B235" s="103"/>
      <c r="C235" s="103"/>
      <c r="D235" s="103"/>
      <c r="E235" s="103"/>
    </row>
    <row r="236" spans="1:13" s="36" customFormat="1" ht="18.75">
      <c r="A236" s="103"/>
      <c r="B236" s="103"/>
      <c r="C236" s="103"/>
      <c r="D236" s="103"/>
      <c r="E236" s="103"/>
      <c r="G236" s="104"/>
      <c r="H236" s="104"/>
      <c r="J236" s="105" t="s">
        <v>83</v>
      </c>
      <c r="K236" s="105"/>
      <c r="L236" s="105"/>
      <c r="M236" s="105"/>
    </row>
    <row r="237" spans="1:13" s="36" customFormat="1" ht="15.75" customHeight="1">
      <c r="A237" s="37"/>
      <c r="B237" s="37"/>
      <c r="C237" s="37"/>
      <c r="D237" s="37"/>
      <c r="E237" s="37"/>
      <c r="G237" s="106" t="s">
        <v>75</v>
      </c>
      <c r="H237" s="106"/>
      <c r="J237" s="107" t="s">
        <v>76</v>
      </c>
      <c r="K237" s="107"/>
      <c r="L237" s="107"/>
      <c r="M237" s="107"/>
    </row>
    <row r="238" spans="1:13" s="36" customFormat="1" ht="43.5" customHeight="1">
      <c r="A238" s="103" t="s">
        <v>84</v>
      </c>
      <c r="B238" s="103"/>
      <c r="C238" s="103"/>
      <c r="D238" s="103"/>
      <c r="E238" s="103"/>
      <c r="G238" s="104"/>
      <c r="H238" s="104"/>
      <c r="J238" s="105" t="s">
        <v>85</v>
      </c>
      <c r="K238" s="105"/>
      <c r="L238" s="105"/>
      <c r="M238" s="105"/>
    </row>
    <row r="239" spans="1:13" s="36" customFormat="1" ht="15.75" customHeight="1">
      <c r="A239" s="103"/>
      <c r="B239" s="103"/>
      <c r="C239" s="103"/>
      <c r="D239" s="103"/>
      <c r="E239" s="103"/>
      <c r="G239" s="106" t="s">
        <v>75</v>
      </c>
      <c r="H239" s="106"/>
      <c r="J239" s="107" t="s">
        <v>76</v>
      </c>
      <c r="K239" s="107"/>
      <c r="L239" s="107"/>
      <c r="M239" s="107"/>
    </row>
  </sheetData>
  <mergeCells count="142">
    <mergeCell ref="B215:M215"/>
    <mergeCell ref="A218:M218"/>
    <mergeCell ref="A221:M221"/>
    <mergeCell ref="A224:M224"/>
    <mergeCell ref="A238:E239"/>
    <mergeCell ref="G238:H238"/>
    <mergeCell ref="J238:M238"/>
    <mergeCell ref="G239:H239"/>
    <mergeCell ref="J239:M239"/>
    <mergeCell ref="A231:D231"/>
    <mergeCell ref="A235:E236"/>
    <mergeCell ref="G236:H236"/>
    <mergeCell ref="J236:M236"/>
    <mergeCell ref="G237:H237"/>
    <mergeCell ref="J237:M237"/>
    <mergeCell ref="A232:M232"/>
    <mergeCell ref="A193:M193"/>
    <mergeCell ref="A196:M196"/>
    <mergeCell ref="B201:M201"/>
    <mergeCell ref="A204:M204"/>
    <mergeCell ref="A207:M207"/>
    <mergeCell ref="A210:M210"/>
    <mergeCell ref="A174:M174"/>
    <mergeCell ref="A178:M178"/>
    <mergeCell ref="A182:M182"/>
    <mergeCell ref="B187:M187"/>
    <mergeCell ref="A190:M190"/>
    <mergeCell ref="A185:M185"/>
    <mergeCell ref="A186:M186"/>
    <mergeCell ref="A199:M199"/>
    <mergeCell ref="A200:M200"/>
    <mergeCell ref="A152:M152"/>
    <mergeCell ref="B157:M157"/>
    <mergeCell ref="A160:M160"/>
    <mergeCell ref="A163:M163"/>
    <mergeCell ref="A166:M166"/>
    <mergeCell ref="B171:M171"/>
    <mergeCell ref="A128:M128"/>
    <mergeCell ref="A132:M132"/>
    <mergeCell ref="A136:M136"/>
    <mergeCell ref="B141:M141"/>
    <mergeCell ref="A144:M144"/>
    <mergeCell ref="A148:M148"/>
    <mergeCell ref="A139:M139"/>
    <mergeCell ref="A140:M140"/>
    <mergeCell ref="A155:M155"/>
    <mergeCell ref="A156:M156"/>
    <mergeCell ref="A169:M169"/>
    <mergeCell ref="A170:M170"/>
    <mergeCell ref="B95:M95"/>
    <mergeCell ref="A98:M98"/>
    <mergeCell ref="A101:M101"/>
    <mergeCell ref="A104:M104"/>
    <mergeCell ref="B124:M124"/>
    <mergeCell ref="B125:M125"/>
    <mergeCell ref="H63:J63"/>
    <mergeCell ref="K63:M63"/>
    <mergeCell ref="B66:M66"/>
    <mergeCell ref="A70:M70"/>
    <mergeCell ref="A73:M73"/>
    <mergeCell ref="A76:M76"/>
    <mergeCell ref="A108:M108"/>
    <mergeCell ref="B81:M81"/>
    <mergeCell ref="A84:M84"/>
    <mergeCell ref="A87:M87"/>
    <mergeCell ref="A90:M90"/>
    <mergeCell ref="A79:M79"/>
    <mergeCell ref="A80:M80"/>
    <mergeCell ref="B109:M109"/>
    <mergeCell ref="B110:M110"/>
    <mergeCell ref="A122:M122"/>
    <mergeCell ref="A123:M123"/>
    <mergeCell ref="A113:M113"/>
    <mergeCell ref="B59:D59"/>
    <mergeCell ref="A63:A64"/>
    <mergeCell ref="B63:B64"/>
    <mergeCell ref="C63:C64"/>
    <mergeCell ref="D63:D64"/>
    <mergeCell ref="E63:G63"/>
    <mergeCell ref="A56:A57"/>
    <mergeCell ref="B56:D57"/>
    <mergeCell ref="E56:G56"/>
    <mergeCell ref="B41:D41"/>
    <mergeCell ref="B42:D42"/>
    <mergeCell ref="B43:D43"/>
    <mergeCell ref="B44:D44"/>
    <mergeCell ref="B37:D37"/>
    <mergeCell ref="H56:J56"/>
    <mergeCell ref="K56:M56"/>
    <mergeCell ref="B58:D58"/>
    <mergeCell ref="B49:D49"/>
    <mergeCell ref="B50:D50"/>
    <mergeCell ref="A51:M51"/>
    <mergeCell ref="A53:M53"/>
    <mergeCell ref="A12:A13"/>
    <mergeCell ref="E12:M12"/>
    <mergeCell ref="E13:M13"/>
    <mergeCell ref="B47:D47"/>
    <mergeCell ref="B48:D48"/>
    <mergeCell ref="R31:T31"/>
    <mergeCell ref="U31:W31"/>
    <mergeCell ref="X31:Z31"/>
    <mergeCell ref="B33:D33"/>
    <mergeCell ref="B34:D34"/>
    <mergeCell ref="B35:D35"/>
    <mergeCell ref="B25:M25"/>
    <mergeCell ref="B26:M26"/>
    <mergeCell ref="A31:A32"/>
    <mergeCell ref="B31:D32"/>
    <mergeCell ref="E31:G31"/>
    <mergeCell ref="H31:J31"/>
    <mergeCell ref="K31:M31"/>
    <mergeCell ref="B36:D36"/>
    <mergeCell ref="B38:D38"/>
    <mergeCell ref="B39:D39"/>
    <mergeCell ref="B45:D45"/>
    <mergeCell ref="B46:D46"/>
    <mergeCell ref="B40:D40"/>
    <mergeCell ref="A116:M116"/>
    <mergeCell ref="A119:M119"/>
    <mergeCell ref="A213:M213"/>
    <mergeCell ref="A214:M214"/>
    <mergeCell ref="A227:M227"/>
    <mergeCell ref="A228:M228"/>
    <mergeCell ref="J1:M4"/>
    <mergeCell ref="A5:M5"/>
    <mergeCell ref="A6:M6"/>
    <mergeCell ref="A8:A9"/>
    <mergeCell ref="E8:M8"/>
    <mergeCell ref="E9:M9"/>
    <mergeCell ref="A93:M93"/>
    <mergeCell ref="A94:M94"/>
    <mergeCell ref="A107:M107"/>
    <mergeCell ref="A14:M14"/>
    <mergeCell ref="B16:M16"/>
    <mergeCell ref="B17:M17"/>
    <mergeCell ref="B18:M18"/>
    <mergeCell ref="A21:M21"/>
    <mergeCell ref="B24:M24"/>
    <mergeCell ref="A10:A11"/>
    <mergeCell ref="E10:M10"/>
    <mergeCell ref="E11:M11"/>
  </mergeCells>
  <pageMargins left="0.55118110236220474" right="0.35433070866141736" top="0.55118110236220474" bottom="0.51181102362204722" header="0.31496062992125984" footer="0.31496062992125984"/>
  <pageSetup paperSize="9" scale="7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2022-01-24T15:25:06Z</cp:lastPrinted>
  <dcterms:created xsi:type="dcterms:W3CDTF">2021-02-08T12:05:08Z</dcterms:created>
  <dcterms:modified xsi:type="dcterms:W3CDTF">2022-01-24T15:25:08Z</dcterms:modified>
</cp:coreProperties>
</file>