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D:\1 Флешка (СОВ)\234\Штатний розпис і Тарифікація\2020\"/>
    </mc:Choice>
  </mc:AlternateContent>
  <bookViews>
    <workbookView xWindow="0" yWindow="0" windowWidth="28800" windowHeight="11730" tabRatio="822" activeTab="6"/>
  </bookViews>
  <sheets>
    <sheet name="ДовидникКВК(месн)" sheetId="35" r:id="rId1"/>
    <sheet name="ДовидникКПК" sheetId="36" state="hidden" r:id="rId2"/>
    <sheet name="ДовидникКФК" sheetId="37" state="hidden" r:id="rId3"/>
    <sheet name="ДовидникКВК(ГОС)" sheetId="38" state="hidden" r:id="rId4"/>
    <sheet name="КПКВМБ" sheetId="44" state="hidden" r:id="rId5"/>
    <sheet name="Заполнить" sheetId="31" r:id="rId6"/>
    <sheet name="кошторис" sheetId="27" r:id="rId7"/>
    <sheet name="план" sheetId="19" state="hidden" r:id="rId8"/>
    <sheet name="план використання" sheetId="45" r:id="rId9"/>
    <sheet name="помісячний план" sheetId="46" state="hidden" r:id="rId10"/>
    <sheet name="кошторисні призначення" sheetId="47" state="hidden" r:id="rId11"/>
    <sheet name="ПланСФ" sheetId="39" r:id="rId12"/>
    <sheet name="Зведення СФ" sheetId="34" r:id="rId13"/>
    <sheet name="ДовДоходів" sheetId="40" state="hidden" r:id="rId14"/>
    <sheet name="ДовФінансування" sheetId="41" state="hidden" r:id="rId15"/>
    <sheet name="ДовКЕКВ" sheetId="42" state="hidden" r:id="rId16"/>
    <sheet name="ДовКреди" sheetId="43" state="hidden" r:id="rId17"/>
  </sheets>
  <externalReferences>
    <externalReference r:id="rId18"/>
    <externalReference r:id="rId19"/>
    <externalReference r:id="rId20"/>
  </externalReferences>
  <definedNames>
    <definedName name="_xlnm._FilterDatabase" localSheetId="3" hidden="1">'ДовидникКВК(ГОС)'!$B$1:$B$122</definedName>
    <definedName name="_xlnm._FilterDatabase" localSheetId="0" hidden="1">'ДовидникКВК(месн)'!$B$3:$B$90</definedName>
    <definedName name="_xlnm._FilterDatabase" localSheetId="2" hidden="1">ДовидникКФК!$A$1:$B$327</definedName>
    <definedName name="_xlnm._FilterDatabase" localSheetId="6" hidden="1">кошторис!$B$33:$B$37</definedName>
    <definedName name="_xlnm._FilterDatabase" localSheetId="4" hidden="1">КПКВМБ!$F$1:$F$378</definedName>
    <definedName name="_xlnm.Print_Titles" localSheetId="6">кошторис!$29:$29</definedName>
    <definedName name="_xlnm.Print_Area" localSheetId="6">кошторис!$A$1:$E$123</definedName>
  </definedNames>
  <calcPr calcId="162913"/>
</workbook>
</file>

<file path=xl/calcChain.xml><?xml version="1.0" encoding="utf-8"?>
<calcChain xmlns="http://schemas.openxmlformats.org/spreadsheetml/2006/main">
  <c r="C61" i="34" l="1"/>
  <c r="C62" i="34"/>
  <c r="C63" i="34"/>
  <c r="C64" i="34"/>
  <c r="C65" i="34"/>
  <c r="C66" i="34"/>
  <c r="C67" i="34"/>
  <c r="C68" i="34"/>
  <c r="C69" i="34"/>
  <c r="C70" i="34"/>
  <c r="C71" i="34"/>
  <c r="C72" i="34"/>
  <c r="C73" i="34"/>
  <c r="C74" i="34"/>
  <c r="C75" i="34"/>
  <c r="C76" i="34"/>
  <c r="C60" i="34"/>
  <c r="N60" i="34"/>
  <c r="L40" i="39"/>
  <c r="M40" i="39"/>
  <c r="N40" i="39"/>
  <c r="O40" i="39"/>
  <c r="D40" i="39"/>
  <c r="E40" i="39"/>
  <c r="F40" i="39"/>
  <c r="G40" i="39"/>
  <c r="H40" i="39"/>
  <c r="I40" i="39"/>
  <c r="J40" i="39"/>
  <c r="J13" i="39" l="1"/>
  <c r="E30" i="45"/>
  <c r="F78" i="45"/>
  <c r="E78" i="45"/>
  <c r="F79" i="45"/>
  <c r="A23" i="19"/>
  <c r="A24" i="27"/>
  <c r="C23" i="31"/>
  <c r="E31" i="27"/>
  <c r="D30" i="27"/>
  <c r="D31" i="27"/>
  <c r="M10" i="47" l="1"/>
  <c r="Q21" i="47"/>
  <c r="AD20" i="47"/>
  <c r="AD22" i="47"/>
  <c r="AD21" i="47"/>
  <c r="AF19" i="47" l="1"/>
  <c r="T20" i="47"/>
  <c r="U20" i="47"/>
  <c r="V20" i="47"/>
  <c r="W20" i="47"/>
  <c r="X20" i="47"/>
  <c r="Y20" i="47"/>
  <c r="Z20" i="47"/>
  <c r="AA20" i="47"/>
  <c r="AB20" i="47"/>
  <c r="AC20" i="47"/>
  <c r="T22" i="47"/>
  <c r="U22" i="47"/>
  <c r="V22" i="47"/>
  <c r="W22" i="47"/>
  <c r="X22" i="47"/>
  <c r="Y22" i="47"/>
  <c r="Z22" i="47"/>
  <c r="AA22" i="47"/>
  <c r="AB22" i="47"/>
  <c r="AC22" i="47"/>
  <c r="S22" i="47"/>
  <c r="S20" i="47"/>
  <c r="T18" i="47"/>
  <c r="U18" i="47"/>
  <c r="V18" i="47"/>
  <c r="W18" i="47"/>
  <c r="X18" i="47"/>
  <c r="Y18" i="47"/>
  <c r="Z18" i="47"/>
  <c r="AA18" i="47"/>
  <c r="AB18" i="47"/>
  <c r="AC18" i="47"/>
  <c r="AD18" i="47"/>
  <c r="S18" i="47"/>
  <c r="AE17" i="47"/>
  <c r="AG17" i="47" s="1"/>
  <c r="AE19" i="47"/>
  <c r="AG19" i="47" s="1"/>
  <c r="AE21" i="47"/>
  <c r="AG21" i="47" s="1"/>
  <c r="T16" i="47"/>
  <c r="U16" i="47"/>
  <c r="V16" i="47"/>
  <c r="W16" i="47"/>
  <c r="X16" i="47"/>
  <c r="Y16" i="47"/>
  <c r="Z16" i="47"/>
  <c r="AA16" i="47"/>
  <c r="AB16" i="47"/>
  <c r="AC16" i="47"/>
  <c r="AD16" i="47"/>
  <c r="S16" i="47"/>
  <c r="AE15" i="47"/>
  <c r="AG15" i="47" s="1"/>
  <c r="AE22" i="47" l="1"/>
  <c r="AG22" i="47" s="1"/>
  <c r="AE20" i="47"/>
  <c r="AG20" i="47" s="1"/>
  <c r="AE18" i="47"/>
  <c r="AG18" i="47" s="1"/>
  <c r="AE16" i="47"/>
  <c r="AG16" i="47" s="1"/>
  <c r="R22" i="47"/>
  <c r="L10" i="19" l="1"/>
  <c r="C57" i="47" l="1"/>
  <c r="C53" i="47"/>
  <c r="C52" i="47"/>
  <c r="C51" i="47"/>
  <c r="C50" i="47"/>
  <c r="O49" i="47"/>
  <c r="N49" i="47"/>
  <c r="N43" i="47" s="1"/>
  <c r="M49" i="47"/>
  <c r="M43" i="47" s="1"/>
  <c r="M39" i="47" s="1"/>
  <c r="L49" i="47"/>
  <c r="K49" i="47"/>
  <c r="K43" i="47" s="1"/>
  <c r="J49" i="47"/>
  <c r="J43" i="47" s="1"/>
  <c r="I49" i="47"/>
  <c r="I43" i="47" s="1"/>
  <c r="I39" i="47" s="1"/>
  <c r="H49" i="47"/>
  <c r="G49" i="47"/>
  <c r="F49" i="47"/>
  <c r="F43" i="47" s="1"/>
  <c r="E49" i="47"/>
  <c r="C49" i="47" s="1"/>
  <c r="D49" i="47"/>
  <c r="C48" i="47"/>
  <c r="C47" i="47"/>
  <c r="C46" i="47"/>
  <c r="C45" i="47"/>
  <c r="C44" i="47"/>
  <c r="O43" i="47"/>
  <c r="L43" i="47"/>
  <c r="H43" i="47"/>
  <c r="G43" i="47"/>
  <c r="D43" i="47"/>
  <c r="D39" i="47" s="1"/>
  <c r="C42" i="47"/>
  <c r="C41" i="47"/>
  <c r="O40" i="47"/>
  <c r="O39" i="47" s="1"/>
  <c r="N40" i="47"/>
  <c r="N39" i="47" s="1"/>
  <c r="M40" i="47"/>
  <c r="L40" i="47"/>
  <c r="K40" i="47"/>
  <c r="J40" i="47"/>
  <c r="J39" i="47" s="1"/>
  <c r="I40" i="47"/>
  <c r="H40" i="47"/>
  <c r="H39" i="47" s="1"/>
  <c r="G40" i="47"/>
  <c r="G39" i="47" s="1"/>
  <c r="F40" i="47"/>
  <c r="F39" i="47" s="1"/>
  <c r="E40" i="47"/>
  <c r="D40" i="47"/>
  <c r="P39" i="47"/>
  <c r="L39" i="47"/>
  <c r="P4" i="47"/>
  <c r="C21" i="47"/>
  <c r="K39" i="47" l="1"/>
  <c r="C43" i="47"/>
  <c r="C40" i="47"/>
  <c r="E43" i="47"/>
  <c r="E39" i="47" s="1"/>
  <c r="C39" i="47" s="1"/>
  <c r="F31" i="46"/>
  <c r="G31" i="46"/>
  <c r="E31" i="46"/>
  <c r="K31" i="47"/>
  <c r="K29" i="47"/>
  <c r="D5" i="47"/>
  <c r="E5" i="47"/>
  <c r="F5" i="47"/>
  <c r="G5" i="47"/>
  <c r="H5" i="47"/>
  <c r="I5" i="47"/>
  <c r="C6" i="47"/>
  <c r="C7" i="47"/>
  <c r="B43" i="46"/>
  <c r="N40" i="46"/>
  <c r="N38" i="46"/>
  <c r="A19" i="46"/>
  <c r="A17" i="46"/>
  <c r="N12" i="46"/>
  <c r="E92" i="45"/>
  <c r="E90" i="45"/>
  <c r="B94" i="45"/>
  <c r="C13" i="45"/>
  <c r="A19" i="45"/>
  <c r="A17" i="45"/>
  <c r="C25" i="47"/>
  <c r="C19" i="47"/>
  <c r="Q19" i="47" s="1"/>
  <c r="C17" i="47"/>
  <c r="Q17" i="47" s="1"/>
  <c r="C15" i="47"/>
  <c r="Q15" i="47" s="1"/>
  <c r="O14" i="47"/>
  <c r="N14" i="47"/>
  <c r="M14" i="47"/>
  <c r="M8" i="47" s="1"/>
  <c r="L14" i="47"/>
  <c r="K14" i="47"/>
  <c r="J14" i="47"/>
  <c r="I14" i="47"/>
  <c r="H14" i="47"/>
  <c r="G14" i="47"/>
  <c r="F14" i="47"/>
  <c r="E14" i="47"/>
  <c r="D14" i="47"/>
  <c r="D8" i="47" s="1"/>
  <c r="D4" i="47" s="1"/>
  <c r="C13" i="47"/>
  <c r="C12" i="47"/>
  <c r="C11" i="47"/>
  <c r="C10" i="47"/>
  <c r="C35" i="47" s="1"/>
  <c r="C9" i="47"/>
  <c r="O5" i="47"/>
  <c r="N5" i="47"/>
  <c r="M5" i="47"/>
  <c r="L5" i="47"/>
  <c r="K5" i="47"/>
  <c r="J5" i="47"/>
  <c r="Q4" i="46"/>
  <c r="E29" i="45"/>
  <c r="O33" i="19"/>
  <c r="O34" i="19"/>
  <c r="O35" i="19"/>
  <c r="O32" i="19"/>
  <c r="Q29" i="46"/>
  <c r="Q30" i="46"/>
  <c r="Q32" i="46"/>
  <c r="Q34" i="46"/>
  <c r="D30" i="45"/>
  <c r="D29" i="45" s="1"/>
  <c r="D40" i="19"/>
  <c r="E40" i="19"/>
  <c r="F40" i="19"/>
  <c r="G40" i="19"/>
  <c r="H40" i="19"/>
  <c r="I40" i="19"/>
  <c r="J40" i="19"/>
  <c r="K40" i="19"/>
  <c r="L40" i="19"/>
  <c r="M40" i="19"/>
  <c r="N40" i="19"/>
  <c r="C40" i="19"/>
  <c r="N64" i="34"/>
  <c r="C21" i="31"/>
  <c r="C22" i="31"/>
  <c r="B26" i="31"/>
  <c r="C25" i="31" s="1"/>
  <c r="B5" i="31"/>
  <c r="A7" i="34"/>
  <c r="D33" i="27"/>
  <c r="I78" i="34"/>
  <c r="L21" i="34"/>
  <c r="L27" i="34"/>
  <c r="L26" i="34" s="1"/>
  <c r="L38" i="34"/>
  <c r="L45" i="34"/>
  <c r="L31" i="34"/>
  <c r="L48" i="34"/>
  <c r="L51" i="34"/>
  <c r="L55" i="34"/>
  <c r="L63" i="34"/>
  <c r="L66" i="34"/>
  <c r="L69" i="34"/>
  <c r="L75" i="34"/>
  <c r="L81" i="34"/>
  <c r="I81" i="34" s="1"/>
  <c r="N81" i="34"/>
  <c r="N75" i="34"/>
  <c r="N69" i="34"/>
  <c r="N66" i="34"/>
  <c r="N55" i="34"/>
  <c r="N51" i="34"/>
  <c r="N48" i="34"/>
  <c r="N45" i="34"/>
  <c r="N38" i="34"/>
  <c r="N31" i="34"/>
  <c r="O21" i="34"/>
  <c r="P21" i="34"/>
  <c r="N27" i="34"/>
  <c r="I22" i="34"/>
  <c r="I21" i="34" s="1"/>
  <c r="P38" i="34"/>
  <c r="K38" i="34"/>
  <c r="M38" i="34"/>
  <c r="O38" i="34"/>
  <c r="J38" i="34"/>
  <c r="F38" i="34"/>
  <c r="G38" i="34"/>
  <c r="H38" i="34"/>
  <c r="E38" i="34"/>
  <c r="D38" i="34"/>
  <c r="I44" i="34"/>
  <c r="I43" i="34"/>
  <c r="D44" i="34"/>
  <c r="C44" i="34" s="1"/>
  <c r="A44" i="34"/>
  <c r="D64" i="27"/>
  <c r="C64" i="27"/>
  <c r="E64" i="27" s="1"/>
  <c r="E70" i="27"/>
  <c r="A70" i="27"/>
  <c r="A38" i="19"/>
  <c r="A37" i="19"/>
  <c r="A36" i="19"/>
  <c r="A31" i="19"/>
  <c r="A30" i="19"/>
  <c r="A29" i="19"/>
  <c r="A28" i="19"/>
  <c r="A27" i="19"/>
  <c r="A85" i="34"/>
  <c r="A84" i="34"/>
  <c r="A83" i="34"/>
  <c r="A82" i="34"/>
  <c r="A81"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3" i="34"/>
  <c r="A42" i="34"/>
  <c r="A41" i="34"/>
  <c r="A40" i="34"/>
  <c r="A39" i="34"/>
  <c r="A38" i="34"/>
  <c r="A37" i="34"/>
  <c r="A36" i="34"/>
  <c r="A35" i="34"/>
  <c r="A34" i="34"/>
  <c r="A33" i="34"/>
  <c r="A32" i="34"/>
  <c r="A31" i="34"/>
  <c r="A30" i="34"/>
  <c r="A29" i="34"/>
  <c r="A28" i="34"/>
  <c r="A27" i="34"/>
  <c r="A25" i="34"/>
  <c r="A111" i="27"/>
  <c r="A110" i="27"/>
  <c r="A109" i="27"/>
  <c r="A108" i="27"/>
  <c r="A107" i="27"/>
  <c r="A112" i="27"/>
  <c r="A52" i="27"/>
  <c r="A53" i="27"/>
  <c r="A54" i="27"/>
  <c r="A55" i="27"/>
  <c r="A56" i="27"/>
  <c r="A57" i="27"/>
  <c r="A58" i="27"/>
  <c r="A59" i="27"/>
  <c r="A60" i="27"/>
  <c r="A61" i="27"/>
  <c r="A62" i="27"/>
  <c r="A63" i="27"/>
  <c r="A64" i="27"/>
  <c r="A65" i="27"/>
  <c r="A66" i="27"/>
  <c r="A67" i="27"/>
  <c r="A68" i="27"/>
  <c r="A69"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51" i="27"/>
  <c r="B39" i="39"/>
  <c r="B38" i="39"/>
  <c r="B48" i="39"/>
  <c r="B47" i="39"/>
  <c r="B44" i="39"/>
  <c r="B43" i="39"/>
  <c r="B36" i="39"/>
  <c r="B35" i="39"/>
  <c r="B33" i="39"/>
  <c r="B32" i="39"/>
  <c r="B58" i="39"/>
  <c r="I55" i="39"/>
  <c r="I52" i="39"/>
  <c r="A20" i="39"/>
  <c r="P48" i="39"/>
  <c r="P47" i="39"/>
  <c r="P46" i="39"/>
  <c r="P45" i="39"/>
  <c r="P44" i="39"/>
  <c r="P43" i="39"/>
  <c r="P42" i="39"/>
  <c r="P41" i="39"/>
  <c r="K40" i="39"/>
  <c r="P39" i="39"/>
  <c r="P38" i="39"/>
  <c r="P37" i="39"/>
  <c r="P36" i="39"/>
  <c r="P35" i="39"/>
  <c r="P34" i="39"/>
  <c r="P33" i="39"/>
  <c r="P32" i="39"/>
  <c r="P31" i="39"/>
  <c r="P30" i="39"/>
  <c r="O29" i="39"/>
  <c r="N29" i="39"/>
  <c r="M29" i="39"/>
  <c r="L29" i="39"/>
  <c r="K29" i="39"/>
  <c r="J29" i="39"/>
  <c r="I29" i="39"/>
  <c r="H29" i="39"/>
  <c r="G29" i="39"/>
  <c r="F29" i="39"/>
  <c r="E29" i="39"/>
  <c r="D29" i="39"/>
  <c r="A49" i="19"/>
  <c r="M21" i="34"/>
  <c r="K81" i="34"/>
  <c r="K21" i="34"/>
  <c r="K27" i="34"/>
  <c r="K26" i="34" s="1"/>
  <c r="K45" i="34"/>
  <c r="K31" i="34" s="1"/>
  <c r="K48" i="34"/>
  <c r="K51" i="34"/>
  <c r="K55" i="34"/>
  <c r="K63" i="34"/>
  <c r="K66" i="34"/>
  <c r="K69" i="34"/>
  <c r="K75" i="34"/>
  <c r="E112" i="27"/>
  <c r="I28" i="34"/>
  <c r="I29" i="34"/>
  <c r="I30" i="34"/>
  <c r="I32" i="34"/>
  <c r="I33" i="34"/>
  <c r="I34" i="34"/>
  <c r="I35" i="34"/>
  <c r="I36" i="34"/>
  <c r="I37" i="34"/>
  <c r="I39" i="34"/>
  <c r="I40" i="34"/>
  <c r="I41" i="34"/>
  <c r="I42" i="34"/>
  <c r="I46" i="34"/>
  <c r="I47" i="34"/>
  <c r="I49" i="34"/>
  <c r="I50" i="34"/>
  <c r="I52" i="34"/>
  <c r="I53" i="34"/>
  <c r="I54" i="34"/>
  <c r="I56" i="34"/>
  <c r="I57" i="34"/>
  <c r="I58" i="34"/>
  <c r="I59" i="34"/>
  <c r="I62" i="34"/>
  <c r="I64" i="34"/>
  <c r="I65" i="34"/>
  <c r="I67" i="34"/>
  <c r="I68" i="34"/>
  <c r="I70" i="34"/>
  <c r="I71" i="34"/>
  <c r="I72" i="34"/>
  <c r="I73" i="34"/>
  <c r="I74" i="34"/>
  <c r="I76" i="34"/>
  <c r="I77" i="34"/>
  <c r="I79" i="34"/>
  <c r="I82" i="34"/>
  <c r="I83" i="34"/>
  <c r="I84" i="34"/>
  <c r="I85" i="34"/>
  <c r="D28" i="34"/>
  <c r="C28" i="34" s="1"/>
  <c r="D29" i="34"/>
  <c r="C29" i="34"/>
  <c r="D30" i="34"/>
  <c r="C30" i="34"/>
  <c r="D32" i="34"/>
  <c r="C32" i="34"/>
  <c r="D33" i="34"/>
  <c r="C33" i="34" s="1"/>
  <c r="D34" i="34"/>
  <c r="C34" i="34" s="1"/>
  <c r="D35" i="34"/>
  <c r="C35" i="34" s="1"/>
  <c r="D36" i="34"/>
  <c r="C36" i="34" s="1"/>
  <c r="D37" i="34"/>
  <c r="C37" i="34" s="1"/>
  <c r="D39" i="34"/>
  <c r="C39" i="34" s="1"/>
  <c r="D40" i="34"/>
  <c r="C40" i="34" s="1"/>
  <c r="D41" i="34"/>
  <c r="C41" i="34" s="1"/>
  <c r="D42" i="34"/>
  <c r="C42" i="34" s="1"/>
  <c r="D43" i="34"/>
  <c r="C43" i="34" s="1"/>
  <c r="D46" i="34"/>
  <c r="D47" i="34"/>
  <c r="C47" i="34" s="1"/>
  <c r="D49" i="34"/>
  <c r="D50" i="34"/>
  <c r="C50" i="34" s="1"/>
  <c r="D52" i="34"/>
  <c r="D53" i="34"/>
  <c r="C53" i="34" s="1"/>
  <c r="D54" i="34"/>
  <c r="D56" i="34"/>
  <c r="C56" i="34" s="1"/>
  <c r="D57" i="34"/>
  <c r="D58" i="34"/>
  <c r="C58" i="34" s="1"/>
  <c r="D59" i="34"/>
  <c r="D62" i="34"/>
  <c r="D64" i="34"/>
  <c r="D65" i="34"/>
  <c r="D67" i="34"/>
  <c r="D68" i="34"/>
  <c r="D70" i="34"/>
  <c r="D71" i="34"/>
  <c r="D72" i="34"/>
  <c r="D73" i="34"/>
  <c r="D74" i="34"/>
  <c r="D76" i="34"/>
  <c r="D77" i="34"/>
  <c r="C77" i="34" s="1"/>
  <c r="D78" i="34"/>
  <c r="D79" i="34"/>
  <c r="C79" i="34" s="1"/>
  <c r="D82" i="34"/>
  <c r="D83" i="34"/>
  <c r="C83" i="34" s="1"/>
  <c r="D84" i="34"/>
  <c r="D85" i="34"/>
  <c r="C85" i="34" s="1"/>
  <c r="E27" i="34"/>
  <c r="E26" i="34" s="1"/>
  <c r="F27" i="34"/>
  <c r="D27" i="34" s="1"/>
  <c r="G27" i="34"/>
  <c r="H27" i="34"/>
  <c r="H26" i="34" s="1"/>
  <c r="J27" i="34"/>
  <c r="J26" i="34" s="1"/>
  <c r="M27" i="34"/>
  <c r="M26" i="34" s="1"/>
  <c r="O27" i="34"/>
  <c r="P27" i="34"/>
  <c r="P26" i="34" s="1"/>
  <c r="E45" i="34"/>
  <c r="E31" i="34" s="1"/>
  <c r="F45" i="34"/>
  <c r="F31" i="34" s="1"/>
  <c r="G45" i="34"/>
  <c r="G31" i="34" s="1"/>
  <c r="H45" i="34"/>
  <c r="H31" i="34" s="1"/>
  <c r="J45" i="34"/>
  <c r="M45" i="34"/>
  <c r="M31" i="34" s="1"/>
  <c r="O45" i="34"/>
  <c r="P45" i="34"/>
  <c r="P31" i="34" s="1"/>
  <c r="E48" i="34"/>
  <c r="F48" i="34"/>
  <c r="G48" i="34"/>
  <c r="H48" i="34"/>
  <c r="J48" i="34"/>
  <c r="M48" i="34"/>
  <c r="O48" i="34"/>
  <c r="P48" i="34"/>
  <c r="E51" i="34"/>
  <c r="F51" i="34"/>
  <c r="G51" i="34"/>
  <c r="H51" i="34"/>
  <c r="J51" i="34"/>
  <c r="M51" i="34"/>
  <c r="O51" i="34"/>
  <c r="P51" i="34"/>
  <c r="E55" i="34"/>
  <c r="F55" i="34"/>
  <c r="G55" i="34"/>
  <c r="H55" i="34"/>
  <c r="J55" i="34"/>
  <c r="M55" i="34"/>
  <c r="O55" i="34"/>
  <c r="P55" i="34"/>
  <c r="E63" i="34"/>
  <c r="F63" i="34"/>
  <c r="D63" i="34" s="1"/>
  <c r="G63" i="34"/>
  <c r="H63" i="34"/>
  <c r="J63" i="34"/>
  <c r="M63" i="34"/>
  <c r="M61" i="34" s="1"/>
  <c r="M60" i="34" s="1"/>
  <c r="O63" i="34"/>
  <c r="N63" i="34" s="1"/>
  <c r="P63" i="34"/>
  <c r="E66" i="34"/>
  <c r="F66" i="34"/>
  <c r="D66" i="34" s="1"/>
  <c r="G66" i="34"/>
  <c r="H66" i="34"/>
  <c r="J66" i="34"/>
  <c r="M66" i="34"/>
  <c r="O66" i="34"/>
  <c r="P66" i="34"/>
  <c r="E69" i="34"/>
  <c r="F69" i="34"/>
  <c r="G69" i="34"/>
  <c r="H69" i="34"/>
  <c r="J69" i="34"/>
  <c r="I69" i="34" s="1"/>
  <c r="M69" i="34"/>
  <c r="O69" i="34"/>
  <c r="P69" i="34"/>
  <c r="E75" i="34"/>
  <c r="F75" i="34"/>
  <c r="G75" i="34"/>
  <c r="D75" i="34" s="1"/>
  <c r="H75" i="34"/>
  <c r="J75" i="34"/>
  <c r="M75" i="34"/>
  <c r="O75" i="34"/>
  <c r="P75" i="34"/>
  <c r="E81" i="34"/>
  <c r="F81" i="34"/>
  <c r="G81" i="34"/>
  <c r="H81" i="34"/>
  <c r="J81" i="34"/>
  <c r="M81" i="34"/>
  <c r="O81" i="34"/>
  <c r="P81" i="34"/>
  <c r="G26" i="34"/>
  <c r="O26" i="34"/>
  <c r="D77" i="27"/>
  <c r="C89" i="27"/>
  <c r="E89" i="27" s="1"/>
  <c r="C74" i="27"/>
  <c r="D53" i="27"/>
  <c r="D52" i="27" s="1"/>
  <c r="C53" i="27"/>
  <c r="E53" i="27" s="1"/>
  <c r="D71" i="27"/>
  <c r="D57" i="27" s="1"/>
  <c r="C71" i="27"/>
  <c r="C57" i="27" s="1"/>
  <c r="D74" i="27"/>
  <c r="D81" i="27"/>
  <c r="C81" i="27"/>
  <c r="D92" i="27"/>
  <c r="C92" i="27"/>
  <c r="C95" i="27"/>
  <c r="E96" i="27"/>
  <c r="D95" i="27"/>
  <c r="D101" i="27"/>
  <c r="C101" i="27"/>
  <c r="E111" i="27"/>
  <c r="D107" i="27"/>
  <c r="C107" i="27"/>
  <c r="D39" i="27"/>
  <c r="E39" i="27" s="1"/>
  <c r="J21" i="34"/>
  <c r="E21" i="34"/>
  <c r="F21" i="34"/>
  <c r="G21" i="34"/>
  <c r="H21" i="34"/>
  <c r="D22" i="34"/>
  <c r="A92" i="34"/>
  <c r="A118" i="27"/>
  <c r="B11" i="27"/>
  <c r="J12" i="19"/>
  <c r="I90" i="34"/>
  <c r="I88" i="34"/>
  <c r="A9" i="34"/>
  <c r="A18" i="19"/>
  <c r="I46" i="19"/>
  <c r="I44" i="19"/>
  <c r="A16" i="19"/>
  <c r="A19" i="27"/>
  <c r="A17" i="27"/>
  <c r="E40" i="27"/>
  <c r="E41" i="27"/>
  <c r="E34" i="27"/>
  <c r="E35" i="27"/>
  <c r="E36" i="27"/>
  <c r="E37" i="27"/>
  <c r="D116" i="27"/>
  <c r="D114" i="27"/>
  <c r="E99" i="27"/>
  <c r="E93" i="27"/>
  <c r="E90" i="27"/>
  <c r="E72" i="27"/>
  <c r="E54" i="27"/>
  <c r="E55" i="27"/>
  <c r="E58" i="27"/>
  <c r="E59" i="27"/>
  <c r="E60" i="27"/>
  <c r="E61" i="27"/>
  <c r="E62" i="27"/>
  <c r="E63" i="27"/>
  <c r="E65" i="27"/>
  <c r="E66" i="27"/>
  <c r="E67" i="27"/>
  <c r="E68" i="27"/>
  <c r="E69" i="27"/>
  <c r="E73" i="27"/>
  <c r="E78" i="27"/>
  <c r="E80" i="27"/>
  <c r="E82" i="27"/>
  <c r="E83" i="27"/>
  <c r="E88" i="27"/>
  <c r="E91" i="27"/>
  <c r="E94" i="27"/>
  <c r="E97" i="27"/>
  <c r="E98" i="27"/>
  <c r="E100" i="27"/>
  <c r="E102" i="27"/>
  <c r="E103" i="27"/>
  <c r="E105" i="27"/>
  <c r="E108" i="27"/>
  <c r="E109" i="27"/>
  <c r="E110" i="27"/>
  <c r="E75" i="27"/>
  <c r="E38" i="27"/>
  <c r="E44" i="27"/>
  <c r="E45" i="27"/>
  <c r="E46" i="27"/>
  <c r="E47" i="27"/>
  <c r="O29" i="19"/>
  <c r="O30" i="19"/>
  <c r="O36" i="19"/>
  <c r="O37" i="19"/>
  <c r="O38" i="19"/>
  <c r="O39" i="19"/>
  <c r="E56" i="27"/>
  <c r="O28" i="19"/>
  <c r="O27" i="19"/>
  <c r="E33" i="27"/>
  <c r="E79" i="27"/>
  <c r="E76" i="27"/>
  <c r="E85" i="27"/>
  <c r="E84" i="27"/>
  <c r="J31" i="34"/>
  <c r="I27" i="34"/>
  <c r="E32" i="27"/>
  <c r="I75" i="34"/>
  <c r="E30" i="27"/>
  <c r="E92" i="27"/>
  <c r="A11" i="34"/>
  <c r="E50" i="27"/>
  <c r="O31" i="19"/>
  <c r="E77" i="27"/>
  <c r="D51" i="27"/>
  <c r="G25" i="34"/>
  <c r="I51" i="34"/>
  <c r="D51" i="34"/>
  <c r="C51" i="34" s="1"/>
  <c r="A23" i="27"/>
  <c r="P29" i="39" l="1"/>
  <c r="P40" i="39"/>
  <c r="F29" i="45"/>
  <c r="K8" i="47"/>
  <c r="C5" i="47"/>
  <c r="N8" i="47"/>
  <c r="N4" i="47" s="1"/>
  <c r="P36" i="46"/>
  <c r="K4" i="47"/>
  <c r="O8" i="47"/>
  <c r="O4" i="47" s="1"/>
  <c r="E8" i="47"/>
  <c r="E4" i="47" s="1"/>
  <c r="I8" i="47"/>
  <c r="I4" i="47" s="1"/>
  <c r="G8" i="47"/>
  <c r="G4" i="47" s="1"/>
  <c r="H36" i="46"/>
  <c r="M4" i="47"/>
  <c r="F8" i="47"/>
  <c r="F4" i="47" s="1"/>
  <c r="H8" i="47"/>
  <c r="H4" i="47" s="1"/>
  <c r="J8" i="47"/>
  <c r="J4" i="47" s="1"/>
  <c r="L8" i="47"/>
  <c r="L4" i="47" s="1"/>
  <c r="E36" i="46"/>
  <c r="C14" i="47"/>
  <c r="C8" i="47" s="1"/>
  <c r="Q31" i="46"/>
  <c r="Q35" i="46"/>
  <c r="F36" i="46"/>
  <c r="J36" i="46"/>
  <c r="O40" i="19"/>
  <c r="D87" i="27"/>
  <c r="D86" i="27" s="1"/>
  <c r="C27" i="34"/>
  <c r="L61" i="34"/>
  <c r="L60" i="34" s="1"/>
  <c r="E95" i="27"/>
  <c r="A21" i="19"/>
  <c r="A12" i="34"/>
  <c r="J61" i="34"/>
  <c r="J60" i="34" s="1"/>
  <c r="I60" i="34" s="1"/>
  <c r="A13" i="34"/>
  <c r="E81" i="27"/>
  <c r="E74" i="27"/>
  <c r="D81" i="34"/>
  <c r="C81" i="34" s="1"/>
  <c r="D69" i="34"/>
  <c r="I66" i="34"/>
  <c r="E61" i="34"/>
  <c r="E60" i="34" s="1"/>
  <c r="I63" i="34"/>
  <c r="G61" i="34"/>
  <c r="G60" i="34" s="1"/>
  <c r="G24" i="34" s="1"/>
  <c r="C54" i="34"/>
  <c r="C52" i="34"/>
  <c r="C49" i="34"/>
  <c r="C46" i="34"/>
  <c r="L25" i="34"/>
  <c r="D31" i="34"/>
  <c r="C31" i="34" s="1"/>
  <c r="M25" i="34"/>
  <c r="H25" i="34"/>
  <c r="I31" i="34"/>
  <c r="A23" i="46"/>
  <c r="A21" i="27"/>
  <c r="A22" i="27"/>
  <c r="A20" i="19"/>
  <c r="I45" i="34"/>
  <c r="D45" i="34"/>
  <c r="C87" i="27"/>
  <c r="A19" i="39"/>
  <c r="A21" i="39"/>
  <c r="A22" i="19"/>
  <c r="F26" i="34"/>
  <c r="F25" i="34" s="1"/>
  <c r="C52" i="27"/>
  <c r="E52" i="27" s="1"/>
  <c r="E101" i="27"/>
  <c r="E71" i="27"/>
  <c r="H61" i="34"/>
  <c r="H60" i="34" s="1"/>
  <c r="D60" i="34" s="1"/>
  <c r="F61" i="34"/>
  <c r="P61" i="34"/>
  <c r="P60" i="34" s="1"/>
  <c r="I55" i="34"/>
  <c r="D55" i="34"/>
  <c r="C55" i="34" s="1"/>
  <c r="I48" i="34"/>
  <c r="D48" i="34"/>
  <c r="C48" i="34" s="1"/>
  <c r="O31" i="34"/>
  <c r="O25" i="34" s="1"/>
  <c r="C84" i="34"/>
  <c r="C82" i="34"/>
  <c r="C78" i="34"/>
  <c r="C59" i="34"/>
  <c r="C57" i="34"/>
  <c r="K61" i="34"/>
  <c r="I38" i="34"/>
  <c r="C38" i="34" s="1"/>
  <c r="A22" i="39"/>
  <c r="G36" i="46"/>
  <c r="I36" i="46"/>
  <c r="K36" i="46"/>
  <c r="M36" i="46"/>
  <c r="O36" i="46"/>
  <c r="C34" i="47"/>
  <c r="F60" i="34"/>
  <c r="D61" i="34"/>
  <c r="J25" i="34"/>
  <c r="I26" i="34"/>
  <c r="E25" i="34"/>
  <c r="K60" i="34"/>
  <c r="I61" i="34"/>
  <c r="P25" i="34"/>
  <c r="K25" i="34"/>
  <c r="L24" i="34"/>
  <c r="L36" i="46"/>
  <c r="E57" i="27"/>
  <c r="C51" i="27"/>
  <c r="E51" i="27" s="1"/>
  <c r="M24" i="34"/>
  <c r="D21" i="34"/>
  <c r="O61" i="34"/>
  <c r="A22" i="45"/>
  <c r="A21" i="45"/>
  <c r="A24" i="45"/>
  <c r="A21" i="46"/>
  <c r="A24" i="46"/>
  <c r="N36" i="46"/>
  <c r="F30" i="45"/>
  <c r="A23" i="45"/>
  <c r="A22" i="46"/>
  <c r="K24" i="34" l="1"/>
  <c r="C4" i="47"/>
  <c r="E87" i="27"/>
  <c r="C86" i="27"/>
  <c r="E86" i="27" s="1"/>
  <c r="H24" i="34"/>
  <c r="P24" i="34"/>
  <c r="D26" i="34"/>
  <c r="F24" i="34"/>
  <c r="C45" i="34"/>
  <c r="N61" i="34"/>
  <c r="O60" i="34"/>
  <c r="J24" i="34"/>
  <c r="I24" i="34" s="1"/>
  <c r="I25" i="34"/>
  <c r="Q33" i="46"/>
  <c r="Q36" i="46" s="1"/>
  <c r="C26" i="34"/>
  <c r="D25" i="34"/>
  <c r="E24" i="34"/>
  <c r="D24" i="34" l="1"/>
  <c r="O24" i="34"/>
  <c r="C25" i="34"/>
</calcChain>
</file>

<file path=xl/sharedStrings.xml><?xml version="1.0" encoding="utf-8"?>
<sst xmlns="http://schemas.openxmlformats.org/spreadsheetml/2006/main" count="7030" uniqueCount="6246">
  <si>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</si>
  <si>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</si>
  <si>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</si>
  <si>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</si>
  <si>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</si>
  <si>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</si>
  <si>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</si>
  <si>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</si>
  <si>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</si>
  <si>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</si>
  <si>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</si>
  <si>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</si>
  <si>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</si>
  <si>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</si>
  <si>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</si>
  <si>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</si>
  <si>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</si>
  <si>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</si>
  <si>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</si>
  <si>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</si>
  <si>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</si>
  <si>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</si>
  <si>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</si>
  <si>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</si>
  <si>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</si>
  <si>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</si>
  <si>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</si>
  <si>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</si>
  <si>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</si>
  <si>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</si>
  <si>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</si>
  <si>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</si>
  <si>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</si>
  <si>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</si>
  <si>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</si>
  <si>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</si>
  <si>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42</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</si>
  <si>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</si>
  <si>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</si>
  <si>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</si>
  <si>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</si>
  <si>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</si>
  <si>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</si>
  <si>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</si>
  <si>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</si>
  <si>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</si>
  <si>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</si>
  <si>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</si>
  <si>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</si>
  <si>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</si>
  <si>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</si>
  <si>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</si>
  <si>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</si>
  <si>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</si>
  <si>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</si>
  <si>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</si>
  <si>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</si>
  <si>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</si>
  <si>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</si>
  <si>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</si>
  <si>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</si>
  <si>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</si>
  <si>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</si>
  <si>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</si>
  <si>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</si>
  <si>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</si>
  <si>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</si>
  <si>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</si>
  <si>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</si>
  <si>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</si>
  <si>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</si>
  <si>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</si>
  <si>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</si>
  <si>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</si>
  <si>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</si>
  <si>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</si>
  <si>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</si>
  <si>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</si>
  <si>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</si>
  <si>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</si>
  <si>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</si>
  <si>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</si>
  <si>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</si>
  <si>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</si>
  <si>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</si>
  <si>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</si>
  <si>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</si>
  <si>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</si>
  <si>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</si>
  <si>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</si>
  <si>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</si>
  <si>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</si>
  <si>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</si>
  <si>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</si>
  <si>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</si>
  <si>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</si>
  <si>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</si>
  <si>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</si>
  <si>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</si>
  <si>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</si>
  <si>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</si>
  <si>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</si>
  <si>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</si>
  <si>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</si>
  <si>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</si>
  <si>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</si>
  <si>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</si>
  <si>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</si>
  <si>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</si>
  <si>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</si>
  <si>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</si>
  <si>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</si>
  <si>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</si>
  <si>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</si>
  <si>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</si>
  <si>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</si>
  <si>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</si>
  <si>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</si>
  <si>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</si>
  <si>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</si>
  <si>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</si>
  <si>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</si>
  <si>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</si>
  <si>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</si>
  <si>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</si>
  <si>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</si>
  <si>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</si>
  <si>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</si>
  <si>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</si>
  <si>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</si>
  <si>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</si>
  <si>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</si>
  <si>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</si>
  <si>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</si>
  <si>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</si>
  <si>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</si>
  <si>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</si>
  <si>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</si>
  <si>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</si>
  <si>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</si>
  <si>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</si>
  <si>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</si>
  <si>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</si>
  <si>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</si>
  <si>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</si>
  <si>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</si>
  <si>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</si>
  <si>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</si>
  <si>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</si>
  <si>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</si>
  <si>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</si>
  <si>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</si>
  <si>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</si>
  <si>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</si>
  <si>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</si>
  <si>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</si>
  <si>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</si>
  <si>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</si>
  <si>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</si>
  <si>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</si>
  <si>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</si>
  <si>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</si>
  <si>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</si>
  <si>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</si>
  <si>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</si>
  <si>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</si>
  <si>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</si>
  <si>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</si>
  <si>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</si>
  <si>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</si>
  <si>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</si>
  <si>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</si>
  <si>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</si>
  <si>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</si>
  <si>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</si>
  <si>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</si>
  <si>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</si>
  <si>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</si>
  <si>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</si>
  <si>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</si>
  <si>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</si>
  <si>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</si>
  <si>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</si>
  <si>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</si>
  <si>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</si>
  <si>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</si>
  <si>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</si>
  <si>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</si>
  <si>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</si>
  <si>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</si>
  <si>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</si>
  <si>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</si>
  <si>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</si>
  <si>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</si>
  <si>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</si>
  <si>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</si>
  <si>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</si>
  <si>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</si>
  <si>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</si>
  <si>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</si>
  <si>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</si>
  <si>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</si>
  <si>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</si>
  <si>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</si>
  <si>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</si>
  <si>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</si>
  <si>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</si>
  <si>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</si>
  <si>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</si>
  <si>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</si>
  <si>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</si>
  <si>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</si>
  <si>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</si>
  <si>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</si>
  <si>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</si>
  <si>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</si>
  <si>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</si>
  <si>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</si>
  <si>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</si>
  <si>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</si>
  <si>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</si>
  <si>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</si>
  <si>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</si>
  <si>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</si>
  <si>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</si>
  <si>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</si>
  <si>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</si>
  <si>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</si>
  <si>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</si>
  <si>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</si>
  <si>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</si>
  <si>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</si>
  <si>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</si>
  <si>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</si>
  <si>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</si>
  <si>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</si>
  <si>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</si>
  <si>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</si>
  <si>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</si>
  <si>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</si>
  <si>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</si>
  <si>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</si>
  <si>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</si>
  <si>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</si>
  <si>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</si>
  <si>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</si>
  <si>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</si>
  <si>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</si>
  <si>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</si>
  <si>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</si>
  <si>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</si>
  <si>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</si>
  <si>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</si>
  <si>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</si>
  <si>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</si>
  <si>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</si>
  <si>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</si>
  <si>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</si>
  <si>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</si>
  <si>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</si>
  <si>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</si>
  <si>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</si>
  <si>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</si>
  <si>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</si>
  <si>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</si>
  <si>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</si>
  <si>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</si>
  <si>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</si>
  <si>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</si>
  <si>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</si>
  <si>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</si>
  <si>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</si>
  <si>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</si>
  <si>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</si>
  <si>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</si>
  <si>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</si>
  <si>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</si>
  <si>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</si>
  <si>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</si>
  <si>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</si>
  <si>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</si>
  <si>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</si>
  <si>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</si>
  <si>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</si>
  <si>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</si>
  <si>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</si>
  <si>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</si>
  <si>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</si>
  <si>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</si>
  <si>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</si>
  <si>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</si>
  <si>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</si>
  <si>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</si>
  <si>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</si>
  <si>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</si>
  <si>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</si>
  <si>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</si>
  <si>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</si>
  <si>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</si>
  <si>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</si>
  <si>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</si>
  <si>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</si>
  <si>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</si>
  <si>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</si>
  <si>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</si>
  <si>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</si>
  <si>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</si>
  <si>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</si>
  <si>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</si>
  <si>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</si>
  <si>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</si>
  <si>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</si>
  <si>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</si>
  <si>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</si>
  <si>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</si>
  <si>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</si>
  <si>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</si>
  <si>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</si>
  <si>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</si>
  <si>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</si>
  <si>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</si>
  <si>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</si>
  <si>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</si>
  <si>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</si>
  <si>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</si>
  <si>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</si>
  <si>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</si>
  <si>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</si>
  <si>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</si>
  <si>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</si>
  <si>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</si>
  <si>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</si>
  <si>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</si>
  <si>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</si>
  <si>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</si>
  <si>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</si>
  <si>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</si>
  <si>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</si>
  <si>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</si>
  <si>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</si>
  <si>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</si>
  <si>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</si>
  <si>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</si>
  <si>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</si>
  <si>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</si>
  <si>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</si>
  <si>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</si>
  <si>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</si>
  <si>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</si>
  <si>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</si>
  <si>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</si>
  <si>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</si>
  <si>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</si>
  <si>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</si>
  <si>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</si>
  <si>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</si>
  <si>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</si>
  <si>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</si>
  <si>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</si>
  <si>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</si>
  <si>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</si>
  <si>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</si>
  <si>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</si>
  <si>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</si>
  <si>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</si>
  <si>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</si>
  <si>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</si>
  <si>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</si>
  <si>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</si>
  <si>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</si>
  <si>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</si>
  <si>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</si>
  <si>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</si>
  <si>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</si>
  <si>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</si>
  <si>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</si>
  <si>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</si>
  <si>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</si>
  <si>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</si>
  <si>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</si>
  <si>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</si>
  <si>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</si>
  <si>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</si>
  <si>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</si>
  <si>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</si>
  <si>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</si>
  <si>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</si>
  <si>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</si>
  <si>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</si>
  <si>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</si>
  <si>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</si>
  <si>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</si>
  <si>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</si>
  <si>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</si>
  <si>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</si>
  <si>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</si>
  <si>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</si>
  <si>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</si>
  <si>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</si>
  <si>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</si>
  <si>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</si>
  <si>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</si>
  <si>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</si>
  <si>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</si>
  <si>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</si>
  <si>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</si>
  <si>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</si>
  <si>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</si>
  <si>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</si>
  <si>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</si>
  <si>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</si>
  <si>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</si>
  <si>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</si>
  <si>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</si>
  <si>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</si>
  <si>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</si>
  <si>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</si>
  <si>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</si>
  <si>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</si>
  <si>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</si>
  <si>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</si>
  <si>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</si>
  <si>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</si>
  <si>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</si>
  <si>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</si>
  <si>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</si>
  <si>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</si>
  <si>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</si>
  <si>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</si>
  <si>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</si>
  <si>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</si>
  <si>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</si>
  <si>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</si>
  <si>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</si>
  <si>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</si>
  <si>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</si>
  <si>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</si>
  <si>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</si>
  <si>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</si>
  <si>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</si>
  <si>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</si>
  <si>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</si>
  <si>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</si>
  <si>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</si>
  <si>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</si>
  <si>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</si>
  <si>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</si>
  <si>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</si>
  <si>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</si>
  <si>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</si>
  <si>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</si>
  <si>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</si>
  <si>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</si>
  <si>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</si>
  <si>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</si>
  <si>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</si>
  <si>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</si>
  <si>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</si>
  <si>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</si>
  <si>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</si>
  <si>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</si>
  <si>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</si>
  <si>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</si>
  <si>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</si>
  <si>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</si>
  <si>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</si>
  <si>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</si>
  <si>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</si>
  <si>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</si>
  <si>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</si>
  <si>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</si>
  <si>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</si>
  <si>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</si>
  <si>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</si>
  <si>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</si>
  <si>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</si>
  <si>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</si>
  <si>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</si>
  <si>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</si>
  <si>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</si>
  <si>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</si>
  <si>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</si>
  <si>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</si>
  <si>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</si>
  <si>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</si>
  <si>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</si>
  <si>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</si>
  <si>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</si>
  <si>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</si>
  <si>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</si>
  <si>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</si>
  <si>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</si>
  <si>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</si>
  <si>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</si>
  <si>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</si>
  <si>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</si>
  <si>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</si>
  <si>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</si>
  <si>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</si>
  <si>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</si>
  <si>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</si>
  <si>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</si>
  <si>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</si>
  <si>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</si>
  <si>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</si>
  <si>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</si>
  <si>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</si>
  <si>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</si>
  <si>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</si>
  <si>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</si>
  <si>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</si>
  <si>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</si>
  <si>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</si>
  <si>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</si>
  <si>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</si>
  <si>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</si>
  <si>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</si>
  <si>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</si>
  <si>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</si>
  <si>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</si>
  <si>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</si>
  <si>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</si>
  <si>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</si>
  <si>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</si>
  <si>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</si>
  <si>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</si>
  <si>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</si>
  <si>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</si>
  <si>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</si>
  <si>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</si>
  <si>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</si>
  <si>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</si>
  <si>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</si>
  <si>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</si>
  <si>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</si>
  <si>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</si>
  <si>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</si>
  <si>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</si>
  <si>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</si>
  <si>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</si>
  <si>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</si>
  <si>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</si>
  <si>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</si>
  <si>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</si>
  <si>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</si>
  <si>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</si>
  <si>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</si>
  <si>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</si>
  <si>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</si>
  <si>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</si>
  <si>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</si>
  <si>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</si>
  <si>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</si>
  <si>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</si>
  <si>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</si>
  <si>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</si>
  <si>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</si>
  <si>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</si>
  <si>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</si>
  <si>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</si>
  <si>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</si>
  <si>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</si>
  <si>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</si>
  <si>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</si>
  <si>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</si>
  <si>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</si>
  <si>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</si>
  <si>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</si>
  <si>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</si>
  <si>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</si>
  <si>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</si>
  <si>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</si>
  <si>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</si>
  <si>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</si>
  <si>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</si>
  <si>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</si>
  <si>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</si>
  <si>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</si>
  <si>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</si>
  <si>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</si>
  <si>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</si>
  <si>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</si>
  <si>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</si>
  <si>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</si>
  <si>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</si>
  <si>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</si>
  <si>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</si>
  <si>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</si>
  <si>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</si>
  <si>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</si>
  <si>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</si>
  <si>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</si>
  <si>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</si>
  <si>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</si>
  <si>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</si>
  <si>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</si>
  <si>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</si>
  <si>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</si>
  <si>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</si>
  <si>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</si>
  <si>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</si>
  <si>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</si>
  <si>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</si>
  <si>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</si>
  <si>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</si>
  <si>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</si>
  <si>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</si>
  <si>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</si>
  <si>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</si>
  <si>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</si>
  <si>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</si>
  <si>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</si>
  <si>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</si>
  <si>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</si>
  <si>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</si>
  <si>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</si>
  <si>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</si>
  <si>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</si>
  <si>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</si>
  <si>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</si>
  <si>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</si>
  <si>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</si>
  <si>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</si>
  <si>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</si>
  <si>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</si>
  <si>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</si>
  <si>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</si>
  <si>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</si>
  <si>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</si>
  <si>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</si>
  <si>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</si>
  <si>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</si>
  <si>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</si>
  <si>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charset val="204"/>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</si>
  <si>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</si>
  <si>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</si>
  <si>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</si>
  <si>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</si>
  <si>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</si>
  <si>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</si>
  <si>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</si>
  <si>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</si>
  <si>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1 - державний,  2 - місцевий</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</si>
  <si>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</si>
  <si>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</si>
  <si>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</si>
  <si>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</si>
  <si>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</si>
  <si>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</si>
  <si>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</si>
  <si>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</si>
  <si>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</si>
  <si>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</si>
  <si>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</si>
  <si>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</si>
  <si>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</si>
  <si>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</si>
  <si>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</si>
  <si>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</si>
  <si>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</si>
  <si>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</si>
  <si>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</si>
  <si>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</si>
  <si>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</si>
  <si>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</si>
  <si>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</si>
  <si>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</si>
  <si>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</si>
  <si>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</si>
  <si>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</si>
  <si>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</si>
  <si>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</si>
  <si>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</si>
  <si>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</si>
  <si>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</si>
  <si>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</si>
  <si>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</si>
  <si>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</si>
  <si>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</si>
  <si>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</si>
  <si>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</si>
  <si>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</si>
  <si>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</si>
  <si>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</si>
  <si>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</si>
  <si>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</si>
  <si>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</si>
  <si>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</si>
  <si>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</si>
  <si>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</si>
  <si>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</si>
  <si>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</si>
  <si>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</si>
  <si>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</si>
  <si>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</si>
  <si>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</si>
  <si>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</si>
  <si>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</si>
  <si>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</si>
  <si>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</si>
  <si>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</si>
  <si>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</si>
  <si>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</si>
  <si>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</si>
  <si>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</si>
  <si>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</si>
  <si>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</si>
  <si>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</si>
  <si>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</si>
  <si>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</si>
  <si>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</si>
  <si>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</si>
  <si>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</si>
  <si>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</si>
  <si>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</si>
  <si>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</si>
  <si>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</si>
  <si>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</si>
  <si>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</si>
  <si>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</si>
  <si>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</si>
  <si>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</si>
  <si>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</si>
  <si>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</si>
  <si>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</si>
  <si>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</si>
  <si>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</si>
  <si>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</si>
  <si>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</si>
  <si>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</si>
  <si>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</si>
  <si>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</si>
  <si>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</si>
  <si>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</si>
  <si>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</si>
  <si>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</si>
  <si>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</si>
  <si>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</si>
  <si>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</si>
  <si>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</si>
  <si>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</si>
  <si>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</si>
  <si>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</si>
  <si>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</si>
  <si>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</si>
  <si>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</si>
  <si>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</si>
  <si>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</si>
  <si>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</si>
  <si>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</si>
  <si>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</si>
  <si>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</si>
  <si>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</si>
  <si>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</si>
  <si>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</si>
  <si>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</si>
  <si>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</si>
  <si>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</si>
  <si>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</si>
  <si>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</si>
  <si>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</si>
  <si>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</si>
  <si>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</si>
  <si>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</si>
  <si>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</si>
  <si>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</si>
  <si>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</si>
  <si>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</si>
  <si>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</si>
  <si>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</si>
  <si>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</si>
  <si>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</si>
  <si>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</si>
  <si>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</si>
  <si>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</si>
  <si>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</si>
  <si>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</si>
  <si>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</si>
  <si>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</si>
  <si>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</si>
  <si>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</si>
  <si>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</si>
  <si>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</si>
  <si>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</si>
  <si>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</si>
  <si>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</si>
  <si>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</si>
  <si>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</si>
  <si>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</si>
  <si>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</si>
  <si>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</si>
  <si>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</si>
  <si>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</si>
  <si>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</si>
  <si>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</si>
  <si>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</si>
  <si>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</si>
  <si>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</si>
  <si>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</si>
  <si>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</si>
  <si>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</si>
  <si>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</si>
  <si>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</si>
  <si>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</si>
  <si>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</si>
  <si>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</si>
  <si>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</si>
  <si>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</si>
  <si>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</si>
  <si>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</si>
  <si>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</si>
  <si>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</si>
  <si>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</si>
  <si>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</si>
  <si>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</si>
  <si>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</si>
  <si>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</si>
  <si>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</si>
  <si>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</si>
  <si>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</si>
  <si>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</si>
  <si>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</si>
  <si>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</si>
  <si>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</si>
  <si>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</si>
  <si>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</si>
  <si>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</si>
  <si>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</si>
  <si>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</si>
  <si>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</si>
  <si>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</si>
  <si>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</si>
  <si>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</si>
  <si>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</si>
  <si>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</si>
  <si>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</si>
  <si>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</si>
  <si>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</si>
  <si>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</si>
  <si>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</si>
  <si>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</si>
  <si>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</si>
  <si>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</si>
  <si>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</si>
  <si>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</si>
  <si>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</si>
  <si>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</si>
  <si>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</si>
  <si>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</si>
  <si>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</si>
  <si>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</si>
  <si>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</si>
  <si>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</si>
  <si>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</si>
  <si>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</si>
  <si>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</si>
  <si>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</si>
  <si>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</si>
  <si>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</si>
  <si>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</si>
  <si>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</si>
  <si>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</si>
  <si>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</si>
  <si>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</si>
  <si>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</si>
  <si>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</si>
  <si>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</si>
  <si>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</si>
  <si>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</si>
  <si>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</si>
  <si>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</si>
  <si>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</si>
  <si>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</si>
  <si>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</si>
  <si>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</si>
  <si>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</si>
  <si>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</si>
  <si>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</si>
  <si>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</si>
  <si>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</si>
  <si>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</si>
  <si>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</si>
  <si>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</si>
  <si>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</si>
  <si>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</si>
  <si>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</si>
  <si>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</si>
  <si>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</si>
  <si>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</si>
  <si>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</si>
  <si>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</si>
  <si>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</si>
  <si>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</si>
  <si>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</si>
  <si>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</si>
  <si>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</si>
  <si>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</si>
  <si>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</si>
  <si>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</si>
  <si>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</si>
  <si>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</si>
  <si>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</si>
  <si>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</si>
  <si>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</si>
  <si>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</si>
  <si>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</si>
  <si>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</si>
  <si>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</si>
  <si>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</si>
  <si>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</si>
  <si>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</si>
  <si>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</si>
  <si>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</si>
  <si>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</si>
  <si>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</si>
  <si>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</si>
  <si>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</si>
  <si>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</si>
  <si>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</si>
  <si>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</si>
  <si>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</si>
  <si>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</si>
  <si>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</si>
  <si>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</si>
  <si>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</si>
  <si>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</si>
  <si>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</si>
  <si>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</si>
  <si>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</si>
  <si>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</si>
  <si>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</si>
  <si>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</si>
  <si>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</si>
  <si>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</si>
  <si>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</si>
  <si>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</si>
  <si>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</si>
  <si>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</si>
  <si>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</si>
  <si>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</si>
  <si>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</si>
  <si>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</si>
  <si>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</si>
  <si>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</si>
  <si>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</si>
  <si>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</si>
  <si>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</si>
  <si>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</si>
  <si>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</si>
  <si>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</si>
  <si>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</si>
  <si>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</si>
  <si>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</si>
  <si>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</si>
  <si>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</si>
  <si>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</si>
  <si>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</si>
  <si>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</si>
  <si>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</si>
  <si>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</si>
  <si>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</si>
  <si>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</si>
  <si>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</si>
  <si>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</si>
  <si>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</si>
  <si>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</si>
  <si>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</si>
  <si>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</si>
  <si>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</si>
  <si>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</si>
  <si>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</si>
  <si>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</si>
  <si>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</si>
  <si>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</si>
  <si>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</si>
  <si>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</si>
  <si>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</si>
  <si>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</si>
  <si>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</si>
  <si>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</si>
  <si>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</si>
  <si>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</si>
  <si>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</si>
  <si>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</si>
  <si>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</si>
  <si>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</si>
  <si>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</si>
  <si>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</si>
  <si>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</si>
  <si>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</si>
  <si>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</si>
  <si>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</si>
  <si>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</si>
  <si>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</si>
  <si>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</si>
  <si>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</si>
  <si>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</si>
  <si>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</si>
  <si>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</si>
  <si>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</si>
  <si>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</si>
  <si>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</si>
  <si>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</si>
  <si>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</si>
  <si>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</si>
  <si>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</si>
  <si>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</si>
  <si>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</si>
  <si>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</si>
  <si>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</si>
  <si>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</si>
  <si>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</si>
  <si>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</si>
  <si>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</si>
  <si>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</si>
  <si>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</si>
  <si>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</si>
  <si>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</si>
  <si>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</si>
  <si>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</si>
  <si>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</si>
  <si>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</si>
  <si>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</si>
  <si>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</si>
  <si>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</si>
  <si>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</si>
  <si>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</si>
  <si>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</si>
  <si>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</si>
  <si>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</si>
  <si>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</si>
  <si>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</si>
  <si>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</si>
  <si>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</si>
  <si>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</si>
  <si>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</si>
  <si>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</si>
  <si>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</si>
  <si>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</si>
  <si>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</si>
  <si>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</si>
  <si>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</si>
  <si>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</si>
  <si>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</si>
  <si>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</si>
  <si>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</si>
  <si>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</si>
  <si>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</si>
  <si>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</si>
  <si>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</si>
  <si>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</si>
  <si>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</si>
  <si>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</si>
  <si>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</si>
  <si>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</si>
  <si>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</si>
  <si>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</si>
  <si>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</si>
  <si>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</si>
  <si>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</si>
  <si>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</si>
  <si>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</si>
  <si>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</si>
  <si>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</si>
  <si>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</si>
  <si>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</si>
  <si>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</si>
  <si>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</si>
  <si>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</si>
  <si>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</si>
  <si>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</si>
  <si>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</si>
  <si>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</si>
  <si>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</si>
  <si>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</si>
  <si>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</si>
  <si>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</si>
  <si>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</si>
  <si>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</si>
  <si>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</si>
  <si>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</si>
  <si>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</si>
  <si>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</si>
  <si>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</si>
  <si>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</si>
  <si>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</si>
  <si>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</si>
  <si>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</si>
  <si>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</si>
  <si>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</si>
  <si>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</si>
  <si>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</si>
  <si>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</si>
  <si>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</si>
  <si>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</si>
  <si>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</si>
  <si>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</si>
  <si>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</si>
  <si>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</si>
  <si>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</si>
  <si>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</si>
  <si>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</si>
  <si>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</si>
  <si>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</si>
  <si>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</si>
  <si>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</si>
  <si>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</si>
  <si>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</si>
  <si>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</si>
  <si>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</si>
  <si>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</si>
  <si>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</si>
  <si>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</si>
  <si>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</si>
  <si>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</si>
  <si>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</si>
  <si>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</si>
  <si>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</si>
  <si>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</si>
  <si>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</si>
  <si>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</si>
  <si>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</si>
  <si>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</si>
  <si>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</si>
  <si>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</si>
  <si>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</si>
  <si>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</si>
  <si>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</si>
  <si>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</si>
  <si>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</si>
  <si>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</si>
  <si>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</si>
  <si>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</si>
  <si>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</si>
  <si>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</si>
  <si>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</si>
  <si>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</si>
  <si>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</si>
  <si>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</si>
  <si>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</si>
  <si>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</si>
  <si>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</si>
  <si>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</si>
  <si>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</si>
  <si>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</si>
  <si>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</si>
  <si>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</si>
  <si>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</si>
  <si>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</si>
  <si>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</si>
  <si>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</si>
  <si>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</si>
  <si>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</si>
  <si>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</si>
  <si>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</si>
  <si>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</si>
  <si>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</si>
  <si>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</si>
  <si>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</si>
  <si>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</si>
  <si>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</si>
  <si>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</si>
  <si>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</si>
  <si>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</si>
  <si>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</si>
  <si>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</si>
  <si>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</si>
  <si>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</si>
  <si>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</si>
  <si>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</si>
  <si>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</si>
  <si>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</si>
  <si>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</si>
  <si>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</si>
  <si>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</si>
  <si>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</si>
  <si>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</si>
  <si>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</si>
  <si>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</si>
  <si>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</si>
  <si>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</si>
  <si>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</si>
  <si>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</si>
  <si>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</si>
  <si>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</si>
  <si>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</si>
  <si>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</si>
  <si>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</si>
  <si>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</si>
  <si>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</si>
  <si>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</si>
  <si>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</si>
  <si>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</si>
  <si>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</si>
  <si>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</si>
  <si>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</si>
  <si>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</si>
  <si>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</si>
  <si>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</si>
  <si>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</si>
  <si>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</si>
  <si>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</si>
  <si>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</si>
  <si>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</si>
  <si>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</si>
  <si>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</si>
  <si>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</si>
  <si>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</si>
  <si>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</si>
  <si>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</si>
  <si>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</si>
  <si>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</si>
  <si>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</si>
  <si>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</si>
  <si>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</si>
  <si>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</si>
  <si>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</si>
  <si>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</si>
  <si>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</si>
  <si>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</si>
  <si>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</si>
  <si>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</si>
  <si>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</si>
  <si>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</si>
  <si>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</si>
  <si>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</si>
  <si>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</si>
  <si>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</si>
  <si>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</si>
  <si>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</si>
  <si>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</si>
  <si>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</si>
  <si>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</si>
  <si>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</si>
  <si>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</si>
  <si>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</si>
  <si>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</si>
  <si>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</si>
  <si>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</si>
  <si>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</si>
  <si>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</si>
  <si>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</si>
  <si>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</si>
  <si>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</si>
  <si>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</si>
  <si>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</si>
  <si>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</si>
  <si>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</si>
  <si>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</si>
  <si>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</si>
  <si>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</si>
  <si>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</si>
  <si>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</si>
  <si>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</si>
  <si>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</si>
  <si>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</si>
  <si>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</si>
  <si>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</si>
  <si>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</si>
  <si>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</si>
  <si>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</si>
  <si>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</si>
  <si>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</si>
  <si>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</si>
  <si>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</si>
  <si>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</si>
  <si>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</si>
  <si>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</si>
  <si>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</si>
  <si>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</si>
  <si>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</si>
  <si>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</si>
  <si>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</si>
  <si>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</si>
  <si>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</si>
  <si>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</si>
  <si>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</si>
  <si>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</si>
  <si>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</si>
  <si>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</si>
  <si>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</si>
  <si>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</si>
  <si>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</si>
  <si>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</si>
  <si>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</si>
  <si>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</si>
  <si>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</si>
  <si>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</si>
  <si>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</si>
  <si>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</si>
  <si>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</si>
  <si>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</si>
  <si>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</si>
  <si>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</si>
  <si>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</si>
  <si>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</si>
  <si>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</si>
  <si>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</si>
  <si>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</si>
  <si>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</si>
  <si>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</si>
  <si>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</si>
  <si>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</si>
  <si>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</si>
  <si>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</si>
  <si>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</si>
  <si>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</si>
  <si>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</si>
  <si>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</si>
  <si>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</si>
  <si>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</si>
  <si>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</si>
  <si>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</si>
  <si>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</si>
  <si>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</si>
  <si>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</si>
  <si>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</si>
  <si>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</si>
  <si>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</si>
  <si>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</si>
  <si>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</si>
  <si>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</si>
  <si>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</si>
  <si>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</si>
  <si>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</si>
  <si>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</si>
  <si>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</si>
  <si>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</si>
  <si>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</si>
  <si>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</si>
  <si>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</si>
  <si>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</si>
  <si>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</si>
  <si>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</si>
  <si>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</si>
  <si>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</si>
  <si>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</si>
  <si>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</si>
  <si>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</si>
  <si>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</si>
  <si>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</si>
  <si>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</si>
  <si>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</si>
  <si>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</si>
  <si>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</si>
  <si>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</si>
  <si>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</si>
  <si>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</si>
  <si>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</si>
  <si>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</si>
  <si>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</si>
  <si>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</si>
  <si>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</si>
  <si>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</si>
  <si>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</si>
  <si>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</si>
  <si>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</si>
  <si>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</si>
  <si>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</si>
  <si>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</si>
  <si>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</si>
  <si>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</si>
  <si>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</si>
  <si>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</si>
  <si>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</si>
  <si>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</si>
  <si>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</si>
  <si>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</si>
  <si>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</si>
  <si>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</si>
  <si>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</si>
  <si>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</si>
  <si>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</si>
  <si>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</si>
  <si>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</si>
  <si>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</si>
  <si>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</si>
  <si>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</si>
  <si>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</si>
  <si>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</si>
  <si>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</si>
  <si>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</si>
  <si>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</si>
  <si>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</si>
  <si>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</si>
  <si>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</si>
  <si>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</si>
  <si>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</si>
  <si>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</si>
  <si>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</si>
  <si>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</si>
  <si>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</si>
  <si>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</si>
  <si>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</si>
  <si>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</si>
  <si>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</si>
  <si>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</si>
  <si>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</si>
  <si>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</si>
  <si>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</si>
  <si>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</si>
  <si>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</si>
  <si>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</si>
  <si>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</si>
  <si>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</si>
  <si>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</si>
  <si>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</si>
  <si>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</si>
  <si>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</si>
  <si>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</si>
  <si>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</si>
  <si>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</si>
  <si>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</si>
  <si>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</si>
  <si>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</si>
  <si>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</si>
  <si>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</si>
  <si>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</si>
  <si>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</si>
  <si>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</si>
  <si>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</si>
  <si>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</si>
  <si>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</si>
  <si>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</si>
  <si>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</si>
  <si>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</si>
  <si>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</si>
  <si>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</si>
  <si>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</si>
  <si>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</si>
  <si>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</si>
  <si>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</si>
  <si>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</si>
  <si>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</si>
  <si>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</si>
  <si>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</si>
  <si>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</si>
  <si>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</si>
  <si>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</si>
  <si>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</si>
  <si>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</si>
  <si>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</si>
  <si>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</si>
  <si>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</si>
  <si>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</si>
  <si>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</si>
  <si>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</si>
  <si>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</si>
  <si>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</si>
  <si>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</si>
  <si>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</si>
  <si>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</si>
  <si>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</si>
  <si>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</si>
  <si>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</si>
  <si>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</si>
  <si>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</si>
  <si>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</si>
  <si>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</si>
  <si>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</si>
  <si>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</si>
  <si>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</si>
  <si>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</si>
  <si>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</si>
  <si>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</si>
  <si>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</si>
  <si>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</si>
  <si>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</si>
  <si>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</si>
  <si>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</si>
  <si>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</si>
  <si>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</si>
  <si>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</si>
  <si>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</si>
  <si>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</si>
  <si>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</si>
  <si>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</si>
  <si>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</si>
  <si>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</si>
  <si>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</si>
  <si>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</si>
  <si>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</si>
  <si>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</si>
  <si>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</si>
  <si>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</si>
  <si>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</si>
  <si>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</si>
  <si>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</si>
  <si>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</si>
  <si>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</si>
  <si>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</si>
  <si>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</si>
  <si>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</si>
  <si>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</si>
  <si>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</si>
  <si>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</si>
  <si>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</si>
  <si>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</si>
  <si>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</si>
  <si>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</si>
  <si>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</si>
  <si>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</si>
  <si>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</si>
  <si>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</si>
  <si>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</si>
  <si>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</si>
  <si>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</si>
  <si>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</si>
  <si>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</si>
  <si>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</si>
  <si>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</si>
  <si>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</si>
  <si>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</si>
  <si>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</si>
  <si>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</si>
  <si>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</si>
  <si>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</si>
  <si>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</si>
  <si>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</si>
  <si>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</si>
  <si>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</si>
  <si>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</si>
  <si>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</si>
  <si>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</si>
  <si>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</si>
  <si>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</si>
  <si>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</si>
  <si>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</si>
  <si>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</si>
  <si>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</si>
  <si>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</si>
  <si>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</si>
  <si>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</si>
  <si>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</si>
  <si>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</si>
  <si>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</si>
  <si>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</si>
  <si>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</si>
  <si>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</si>
  <si>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</si>
  <si>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</si>
  <si>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</si>
  <si>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</si>
  <si>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</si>
  <si>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</si>
  <si>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</si>
  <si>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</si>
  <si>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</si>
  <si>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</si>
  <si>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</si>
  <si>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</si>
  <si>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</si>
  <si>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</si>
  <si>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</si>
  <si>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</si>
  <si>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</si>
  <si>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</si>
  <si>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</si>
  <si>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</si>
  <si>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</si>
  <si>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</si>
  <si>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</si>
  <si>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</si>
  <si>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</si>
  <si>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</si>
  <si>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</si>
  <si>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</si>
  <si>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</si>
  <si>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</si>
  <si>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</si>
  <si>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</si>
  <si>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</si>
  <si>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</si>
  <si>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</si>
  <si>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</si>
  <si>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</si>
  <si>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</si>
  <si>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</si>
  <si>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</si>
  <si>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</si>
  <si>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</si>
  <si>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</si>
  <si>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</si>
  <si>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</si>
  <si>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</si>
  <si>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</si>
  <si>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</si>
  <si>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</si>
  <si>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</si>
  <si>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</si>
  <si>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</si>
  <si>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</si>
  <si>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</si>
  <si>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</si>
  <si>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</si>
  <si>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</si>
  <si>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</si>
  <si>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</si>
  <si>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</si>
  <si>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</si>
  <si>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</si>
  <si>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</si>
  <si>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</si>
  <si>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</si>
  <si>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</si>
  <si>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</si>
  <si>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</si>
  <si>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</si>
  <si>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</si>
  <si>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</si>
  <si>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</si>
  <si>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</si>
  <si>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</si>
  <si>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</si>
  <si>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</si>
  <si>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</si>
  <si>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</si>
  <si>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</si>
  <si>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</si>
  <si>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</si>
  <si>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</si>
  <si>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</si>
  <si>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</si>
  <si>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</si>
  <si>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</si>
  <si>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</si>
  <si>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</si>
  <si>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</si>
  <si>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</si>
  <si>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</si>
  <si>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</si>
  <si>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</si>
  <si>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</si>
  <si>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</si>
  <si>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</si>
  <si>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</si>
  <si>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</si>
  <si>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</si>
  <si>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</si>
  <si>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</si>
  <si>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</si>
  <si>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</si>
  <si>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</si>
  <si>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</si>
  <si>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</si>
  <si>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</si>
  <si>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</si>
  <si>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</si>
  <si>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</si>
  <si>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</si>
  <si>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</si>
  <si>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</si>
  <si>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</si>
  <si>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</si>
  <si>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</si>
  <si>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</si>
  <si>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</si>
  <si>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</si>
  <si>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</si>
  <si>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</si>
  <si>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</si>
  <si>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</si>
  <si>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</si>
  <si>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</si>
  <si>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</si>
  <si>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</si>
  <si>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</si>
  <si>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</si>
  <si>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</si>
  <si>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</si>
  <si>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</si>
  <si>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</si>
  <si>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</si>
  <si>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</si>
  <si>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</si>
  <si>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</si>
  <si>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</si>
  <si>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</si>
  <si>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</si>
  <si>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</si>
  <si>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</si>
  <si>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</si>
  <si>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</si>
  <si>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</si>
  <si>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</si>
  <si>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</si>
  <si>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</si>
  <si>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</si>
  <si>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</si>
  <si>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</si>
  <si>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</si>
  <si>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</si>
  <si>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</si>
  <si>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</si>
  <si>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</si>
  <si>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</si>
  <si>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</si>
  <si>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</si>
  <si>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</si>
  <si>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</si>
  <si>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</si>
  <si>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</si>
  <si>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</si>
  <si>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</si>
  <si>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</si>
  <si>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</si>
  <si>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</si>
  <si>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</si>
  <si>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</si>
  <si>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</si>
  <si>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</si>
  <si>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</si>
  <si>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</si>
  <si>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</si>
  <si>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</si>
  <si>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</si>
  <si>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</si>
  <si>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</si>
  <si>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</si>
  <si>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</si>
  <si>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</si>
  <si>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</si>
  <si>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</si>
  <si>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</si>
  <si>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</si>
  <si>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</si>
  <si>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</si>
  <si>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</si>
  <si>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</si>
  <si>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</si>
  <si>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</si>
  <si>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</si>
  <si>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</si>
  <si>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</si>
  <si>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</si>
  <si>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</si>
  <si>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</si>
  <si>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</si>
  <si>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</si>
  <si>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</si>
  <si>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</si>
  <si>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</si>
  <si>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</si>
  <si>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</si>
  <si>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</si>
  <si>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</si>
  <si>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</si>
  <si>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</si>
  <si>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</si>
  <si>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</si>
  <si>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</si>
  <si>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</si>
  <si>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</si>
  <si>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</si>
  <si>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</si>
  <si>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</si>
  <si>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</si>
  <si>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</si>
  <si>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</si>
  <si>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</si>
  <si>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</si>
  <si>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</si>
  <si>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</si>
  <si>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</si>
  <si>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</si>
  <si>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</si>
  <si>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</si>
  <si>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</si>
  <si>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</si>
  <si>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</si>
  <si>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</si>
  <si>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</si>
  <si>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</si>
  <si>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</si>
  <si>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</si>
  <si>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</si>
  <si>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</si>
  <si>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</si>
  <si>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</si>
  <si>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</si>
  <si>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</si>
  <si>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</si>
  <si>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</si>
  <si>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</si>
  <si>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</si>
  <si>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</si>
  <si>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</si>
  <si>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</si>
  <si>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</si>
  <si>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</si>
  <si>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</si>
  <si>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</si>
  <si>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</si>
  <si>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</si>
  <si>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</si>
  <si>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</si>
  <si>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</si>
  <si>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</si>
  <si>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</si>
  <si>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</si>
  <si>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</si>
  <si>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</si>
  <si>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</si>
  <si>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</si>
  <si>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</si>
  <si>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</si>
  <si>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</si>
  <si>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</si>
  <si>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</si>
  <si>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</si>
  <si>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</si>
  <si>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</si>
  <si>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</si>
  <si>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</si>
  <si>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</si>
  <si>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</si>
  <si>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</si>
  <si>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</si>
  <si>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</si>
  <si>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</si>
  <si>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</si>
  <si>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</si>
  <si>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</si>
  <si>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</si>
  <si>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</si>
  <si>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</si>
  <si>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</si>
  <si>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</si>
  <si>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</si>
  <si>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</si>
  <si>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</si>
  <si>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</si>
  <si>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</si>
  <si>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</si>
  <si>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</si>
  <si>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</si>
  <si>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</si>
  <si>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</si>
  <si>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</si>
  <si>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</si>
  <si>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</si>
  <si>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</si>
  <si>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</si>
  <si>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</si>
  <si>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</si>
  <si>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</si>
  <si>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</si>
  <si>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</si>
  <si>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</si>
  <si>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</si>
  <si>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</si>
  <si>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</si>
  <si>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</si>
  <si>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</si>
  <si>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</si>
  <si>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</si>
  <si>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</si>
  <si>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</si>
  <si>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</si>
  <si>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</si>
  <si>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</si>
  <si>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</si>
  <si>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</si>
  <si>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</si>
  <si>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</si>
  <si>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</si>
  <si>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</si>
  <si>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</si>
  <si>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</si>
  <si>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</si>
  <si>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</si>
  <si>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</si>
  <si>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</si>
  <si>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</si>
  <si>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</si>
  <si>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</si>
  <si>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</si>
  <si>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</si>
  <si>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</si>
  <si>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</si>
  <si>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</si>
  <si>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</si>
  <si>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</si>
  <si>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</si>
  <si>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</si>
  <si>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</si>
  <si>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</si>
  <si>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</si>
  <si>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</si>
  <si>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</si>
  <si>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</si>
  <si>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</si>
  <si>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</si>
  <si>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</si>
  <si>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</si>
  <si>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</si>
  <si>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</si>
  <si>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</si>
  <si>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</si>
  <si>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</si>
  <si>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</si>
  <si>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</si>
  <si>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</si>
  <si>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</si>
  <si>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</si>
  <si>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</si>
  <si>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</si>
  <si>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</si>
  <si>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</si>
  <si>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</si>
  <si>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</si>
  <si>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</si>
  <si>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</si>
  <si>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</si>
  <si>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</si>
  <si>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</si>
  <si>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</si>
  <si>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</si>
  <si>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</si>
  <si>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</si>
  <si>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</si>
  <si>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</si>
  <si>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</si>
  <si>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</si>
  <si>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</si>
  <si>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</si>
  <si>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</si>
  <si>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</si>
  <si>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</si>
  <si>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</si>
  <si>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</si>
  <si>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</si>
  <si>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</si>
  <si>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</si>
  <si>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</si>
  <si>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</si>
  <si>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</si>
  <si>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</si>
  <si>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</si>
  <si>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</si>
  <si>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</si>
  <si>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</si>
  <si>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</si>
  <si>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</si>
  <si>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</si>
  <si>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</si>
  <si>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</si>
  <si>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</si>
  <si>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</si>
  <si>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</si>
  <si>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</si>
  <si>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</si>
  <si>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</si>
  <si>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</si>
  <si>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</si>
  <si>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</si>
  <si>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</si>
  <si>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</si>
  <si>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</si>
  <si>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</si>
  <si>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</si>
  <si>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</si>
  <si>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</si>
  <si>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</si>
  <si>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</si>
  <si>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</si>
  <si>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</si>
  <si>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</si>
  <si>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</si>
  <si>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</si>
  <si>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</si>
  <si>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</si>
  <si>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</si>
  <si>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</si>
  <si>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</si>
  <si>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</si>
  <si>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</si>
  <si>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</si>
  <si>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</si>
  <si>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</si>
  <si>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</si>
  <si>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</si>
  <si>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</si>
  <si>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</si>
  <si>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</si>
  <si>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</si>
  <si>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</si>
  <si>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</si>
  <si>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</si>
  <si>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</si>
  <si>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</si>
  <si>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</si>
  <si>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</si>
  <si>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</si>
  <si>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</si>
  <si>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</si>
  <si>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</si>
  <si>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</si>
  <si>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</si>
  <si>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</si>
  <si>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</si>
  <si>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</si>
  <si>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</si>
  <si>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</si>
  <si>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</si>
  <si>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</si>
  <si>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</si>
  <si>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</si>
  <si>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</si>
  <si>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</si>
  <si>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</si>
  <si>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</si>
  <si>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</si>
  <si>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</si>
  <si>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</si>
  <si>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</si>
  <si>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</si>
  <si>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</si>
  <si>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</si>
  <si>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</si>
  <si>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</si>
  <si>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</si>
  <si>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</si>
  <si>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</si>
  <si>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</si>
  <si>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</si>
  <si>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</si>
  <si>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</si>
  <si>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</si>
  <si>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</si>
  <si>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</si>
  <si>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</si>
  <si>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</si>
  <si>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</si>
  <si>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</si>
  <si>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</si>
  <si>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</si>
  <si>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</si>
  <si>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</si>
  <si>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</si>
  <si>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</si>
  <si>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</si>
  <si>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</si>
  <si>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</si>
  <si>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</si>
  <si>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</si>
  <si>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</si>
  <si>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</si>
  <si>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</si>
  <si>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</si>
  <si>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</si>
  <si>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</si>
  <si>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</si>
  <si>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</si>
  <si>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</si>
  <si>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</si>
  <si>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</si>
  <si>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</si>
  <si>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</si>
  <si>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</si>
  <si>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</si>
  <si>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</si>
  <si>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</si>
  <si>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</si>
  <si>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</si>
  <si>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</si>
  <si>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</si>
  <si>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</si>
  <si>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</si>
  <si>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</si>
  <si>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</si>
  <si>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</si>
  <si>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</si>
  <si>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</si>
  <si>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</si>
  <si>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</si>
  <si>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</si>
  <si>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</si>
  <si>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</si>
  <si>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</si>
  <si>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</si>
  <si>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</si>
  <si>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</si>
  <si>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</si>
  <si>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</si>
  <si>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</si>
  <si>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</si>
  <si>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</si>
  <si>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</si>
  <si>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</si>
  <si>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</si>
  <si>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</si>
  <si>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</si>
  <si>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</si>
  <si>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</si>
  <si>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</si>
  <si>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</si>
  <si>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</si>
  <si>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</si>
  <si>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</si>
  <si>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</si>
  <si>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</si>
  <si>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</si>
  <si>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</si>
  <si>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</si>
  <si>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</si>
  <si>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</si>
  <si>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</si>
  <si>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</si>
  <si>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</si>
  <si>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</si>
  <si>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</si>
  <si>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</si>
  <si>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</si>
  <si>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</si>
  <si>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</si>
  <si>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</si>
  <si>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</si>
  <si>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</si>
  <si>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</si>
  <si>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</si>
  <si>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</si>
  <si>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</si>
  <si>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</si>
  <si>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</si>
  <si>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</si>
  <si>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</si>
  <si>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</si>
  <si>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</si>
  <si>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</si>
  <si>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</si>
  <si>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</si>
  <si>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</si>
  <si>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</si>
  <si>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</si>
  <si>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</si>
  <si>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</si>
  <si>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</si>
  <si>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</si>
  <si>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</si>
  <si>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</si>
  <si>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</si>
  <si>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</si>
  <si>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</si>
  <si>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</si>
  <si>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</si>
  <si>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</si>
  <si>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</si>
  <si>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</si>
  <si>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</si>
  <si>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</si>
  <si>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</si>
  <si>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</si>
  <si>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</si>
  <si>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</si>
  <si>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</si>
  <si>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</si>
  <si>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</si>
  <si>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</si>
  <si>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</si>
  <si>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</si>
  <si>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</si>
  <si>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</si>
  <si>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</si>
  <si>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</si>
  <si>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</si>
  <si>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</si>
  <si>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</si>
  <si>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</si>
  <si>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</si>
  <si>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</si>
  <si>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</si>
  <si>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</si>
  <si>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</si>
  <si>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</si>
  <si>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</si>
  <si>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</si>
  <si>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</si>
  <si>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</si>
  <si>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</si>
  <si>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</si>
  <si>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</si>
  <si>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</si>
  <si>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</si>
  <si>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</si>
  <si>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</si>
  <si>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</si>
  <si>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</si>
  <si>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</si>
  <si>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</si>
  <si>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</si>
  <si>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</si>
  <si>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</si>
  <si>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</si>
  <si>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</si>
  <si>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</si>
  <si>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</si>
  <si>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</si>
  <si>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</si>
  <si>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</si>
  <si>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</si>
  <si>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</si>
  <si>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</si>
  <si>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</si>
  <si>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</si>
  <si>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</si>
  <si>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</si>
  <si>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</si>
  <si>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</si>
  <si>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</si>
  <si>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</si>
  <si>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</si>
  <si>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</si>
  <si>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</si>
  <si>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</si>
  <si>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</si>
  <si>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</si>
  <si>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</si>
  <si>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</si>
  <si>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</si>
  <si>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</si>
  <si>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</si>
  <si>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</si>
  <si>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</si>
  <si>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</si>
  <si>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</si>
  <si>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</si>
  <si>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</si>
  <si>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</si>
  <si>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</si>
  <si>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</si>
  <si>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</si>
  <si>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</si>
  <si>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</si>
  <si>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</si>
  <si>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</si>
  <si>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</si>
  <si>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</si>
  <si>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</si>
  <si>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</si>
  <si>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</si>
  <si>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</si>
  <si>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</si>
  <si>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</si>
  <si>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</si>
  <si>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</si>
  <si>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</si>
  <si>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</si>
  <si>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</si>
  <si>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</si>
  <si>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</si>
  <si>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</si>
  <si>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</si>
  <si>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</si>
  <si>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</si>
  <si>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</si>
  <si>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</si>
  <si>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</si>
  <si>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</si>
  <si>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</si>
  <si>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</si>
  <si>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</si>
  <si>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</si>
  <si>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</si>
  <si>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</si>
  <si>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</si>
  <si>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</si>
  <si>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</si>
  <si>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</si>
  <si>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</si>
  <si>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</si>
  <si>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</si>
  <si>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</si>
  <si>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</si>
  <si>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</si>
  <si>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</si>
  <si>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</si>
  <si>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</si>
  <si>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</si>
  <si>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</si>
  <si>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</si>
  <si>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</si>
  <si>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</si>
  <si>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</si>
  <si>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</si>
  <si>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</si>
  <si>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</si>
  <si>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</si>
  <si>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</si>
  <si>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</si>
  <si>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</si>
  <si>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</si>
  <si>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</si>
  <si>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</si>
  <si>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</si>
  <si>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</si>
  <si>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</si>
  <si>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</si>
  <si>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</si>
  <si>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</si>
  <si>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</si>
  <si>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</si>
  <si>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</si>
  <si>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</si>
  <si>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</si>
  <si>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</si>
  <si>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</si>
  <si>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</si>
  <si>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</si>
  <si>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</si>
  <si>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</si>
  <si>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</si>
  <si>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</si>
  <si>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</si>
  <si>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</si>
  <si>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</si>
  <si>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</si>
  <si>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</si>
  <si>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</si>
  <si>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</si>
  <si>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</si>
  <si>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</si>
  <si>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</si>
  <si>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</si>
  <si>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</si>
  <si>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</si>
  <si>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</si>
  <si>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</si>
  <si>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</si>
  <si>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</si>
  <si>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</si>
  <si>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</si>
  <si>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</si>
  <si>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</si>
  <si>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</si>
  <si>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</si>
  <si>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</si>
  <si>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</si>
  <si>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</si>
  <si>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</si>
  <si>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</si>
  <si>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</si>
  <si>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</si>
  <si>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</si>
  <si>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</si>
  <si>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</si>
  <si>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</si>
  <si>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</si>
  <si>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</si>
  <si>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</si>
  <si>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</si>
  <si>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</si>
  <si>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</si>
  <si>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</si>
  <si>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</si>
  <si>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</si>
  <si>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</si>
  <si>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</si>
  <si>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</si>
  <si>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</si>
  <si>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</si>
  <si>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</si>
  <si>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</si>
  <si>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</si>
  <si>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</si>
  <si>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</si>
  <si>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</si>
  <si>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</si>
  <si>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</si>
  <si>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</si>
  <si>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</si>
  <si>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</si>
  <si>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</si>
  <si>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</si>
  <si>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</si>
  <si>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</si>
  <si>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</si>
  <si>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</si>
  <si>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</si>
  <si>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</si>
  <si>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</si>
  <si>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</si>
  <si>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</si>
  <si>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</si>
  <si>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</si>
  <si>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</si>
  <si>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</si>
  <si>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</si>
  <si>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</si>
  <si>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</si>
  <si>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</si>
  <si>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</si>
  <si>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</si>
  <si>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</si>
  <si>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</si>
  <si>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</si>
  <si>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</si>
  <si>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</si>
  <si>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</si>
  <si>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</si>
  <si>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</si>
  <si>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</si>
  <si>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</si>
  <si>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</si>
  <si>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</si>
  <si>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</si>
  <si>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</si>
  <si>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</si>
  <si>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</si>
  <si>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</si>
  <si>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</si>
  <si>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</si>
  <si>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</si>
  <si>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</si>
  <si>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</si>
  <si>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</si>
  <si>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</si>
  <si>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</si>
  <si>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</si>
  <si>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</si>
  <si>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</si>
  <si>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</si>
  <si>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</si>
  <si>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</si>
  <si>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</si>
  <si>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</si>
  <si>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</si>
  <si>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</si>
  <si>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</si>
  <si>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</si>
  <si>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</si>
  <si>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</si>
  <si>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</si>
  <si>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</si>
  <si>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</si>
  <si>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</si>
  <si>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</si>
  <si>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</si>
  <si>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</si>
  <si>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</si>
  <si>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</si>
  <si>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</si>
  <si>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</si>
  <si>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</si>
  <si>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</si>
  <si>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</si>
  <si>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</si>
  <si>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</si>
  <si>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</si>
  <si>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</si>
  <si>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</si>
  <si>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</si>
  <si>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</si>
  <si>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</si>
  <si>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</si>
  <si>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</si>
  <si>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</si>
  <si>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</si>
  <si>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</si>
  <si>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</si>
  <si>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</si>
  <si>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</si>
  <si>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</si>
  <si>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</si>
  <si>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</si>
  <si>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</si>
  <si>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</si>
  <si>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</si>
  <si>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</si>
  <si>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</si>
  <si>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</si>
  <si>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</si>
  <si>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</si>
  <si>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</si>
  <si>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</si>
  <si>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</si>
  <si>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</si>
  <si>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</si>
  <si>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</si>
  <si>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</si>
  <si>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</si>
  <si>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</si>
  <si>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</si>
  <si>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</si>
  <si>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</si>
  <si>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</si>
  <si>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</si>
  <si>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</si>
  <si>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</si>
  <si>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</si>
  <si>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</si>
  <si>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</si>
  <si>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</si>
  <si>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</si>
  <si>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</si>
  <si>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</si>
  <si>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</si>
  <si>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</si>
  <si>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</si>
  <si>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</si>
  <si>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</si>
  <si>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</si>
  <si>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</si>
  <si>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</si>
  <si>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</si>
  <si>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</si>
  <si>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</si>
  <si>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</si>
  <si>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</si>
  <si>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</si>
  <si>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</si>
  <si>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</si>
  <si>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</si>
  <si>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</si>
  <si>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</si>
  <si>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</si>
  <si>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</si>
  <si>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</si>
  <si>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</si>
  <si>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</si>
  <si>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</si>
  <si>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</si>
  <si>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</si>
  <si>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</si>
  <si>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</si>
  <si>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</si>
  <si>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</si>
  <si>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</si>
  <si>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</si>
  <si>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</si>
  <si>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</si>
  <si>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</si>
  <si>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</si>
  <si>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</si>
  <si>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</si>
  <si>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</si>
  <si>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</si>
  <si>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</si>
  <si>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</si>
  <si>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</si>
  <si>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</si>
  <si>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</si>
  <si>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</si>
  <si>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</si>
  <si>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</si>
  <si>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</si>
  <si>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</si>
  <si>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</si>
  <si>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</si>
  <si>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</si>
  <si>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</si>
  <si>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</si>
  <si>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</si>
  <si>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</si>
  <si>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</si>
  <si>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</si>
  <si>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</si>
  <si>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</si>
  <si>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</si>
  <si>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</si>
  <si>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</si>
  <si>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</si>
  <si>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</si>
  <si>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</si>
  <si>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</si>
  <si>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</si>
  <si>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</si>
  <si>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</si>
  <si>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</si>
  <si>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</si>
  <si>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</si>
  <si>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</si>
  <si>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</si>
  <si>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</si>
  <si>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</si>
  <si>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</si>
  <si>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</si>
  <si>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</si>
  <si>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</si>
  <si>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</si>
  <si>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</si>
  <si>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</si>
  <si>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</si>
  <si>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</si>
  <si>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</si>
  <si>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</si>
  <si>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</si>
  <si>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</si>
  <si>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</si>
  <si>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</si>
  <si>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</si>
  <si>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</si>
  <si>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</si>
  <si>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</si>
  <si>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</si>
  <si>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</si>
  <si>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</si>
  <si>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</si>
  <si>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</si>
  <si>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</si>
  <si>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</si>
  <si>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</si>
  <si>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</si>
  <si>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</si>
  <si>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</si>
  <si>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</si>
  <si>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</si>
  <si>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</si>
  <si>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</si>
  <si>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</si>
  <si>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</si>
  <si>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</si>
  <si>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</si>
  <si>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</si>
  <si>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</si>
  <si>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</si>
  <si>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</si>
  <si>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</si>
  <si>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</si>
  <si>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</si>
  <si>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</si>
  <si>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</si>
  <si>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</si>
  <si>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</si>
  <si>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</si>
  <si>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</si>
  <si>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</si>
  <si>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</si>
  <si>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</si>
  <si>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</si>
  <si>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</si>
  <si>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</si>
  <si>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</si>
  <si>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</si>
  <si>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</si>
  <si>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</si>
  <si>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</si>
  <si>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</si>
  <si>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</si>
  <si>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</si>
  <si>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</si>
  <si>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</si>
  <si>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</si>
  <si>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</si>
  <si>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</si>
  <si>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</si>
  <si>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</si>
  <si>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</si>
  <si>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</si>
  <si>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</si>
  <si>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</si>
  <si>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</si>
  <si>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</si>
  <si>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</si>
  <si>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</si>
  <si>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</si>
  <si>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</si>
  <si>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</si>
  <si>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</si>
  <si>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</si>
  <si>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</si>
  <si>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</si>
  <si>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</si>
  <si>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</si>
  <si>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</si>
  <si>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</si>
  <si>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</si>
  <si>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</si>
  <si>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</si>
  <si>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</si>
  <si>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</si>
  <si>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</si>
  <si>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</si>
  <si>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</si>
  <si>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</si>
  <si>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</si>
  <si>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</si>
  <si>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</si>
  <si>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</si>
  <si>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</si>
  <si>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</si>
  <si>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</si>
  <si>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</si>
  <si>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</si>
  <si>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</si>
  <si>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</si>
  <si>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</si>
  <si>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</si>
  <si>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</si>
  <si>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</si>
  <si>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</si>
  <si>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</si>
  <si>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</si>
  <si>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</si>
  <si>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</si>
  <si>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</si>
  <si>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</si>
  <si>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</si>
  <si>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</si>
  <si>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</si>
  <si>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</si>
  <si>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</si>
  <si>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</si>
  <si>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</si>
  <si>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</si>
  <si>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</si>
  <si>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</si>
  <si>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</si>
  <si>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</si>
  <si>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</si>
  <si>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</si>
  <si>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</si>
  <si>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</si>
  <si>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</si>
  <si>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</si>
  <si>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</si>
  <si>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</si>
  <si>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</si>
  <si>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</si>
  <si>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</si>
  <si>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</si>
  <si>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</si>
  <si>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</si>
  <si>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</si>
  <si>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</si>
  <si>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</si>
  <si>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</si>
  <si>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</si>
  <si>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</si>
  <si>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</si>
  <si>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</si>
  <si>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</si>
  <si>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</si>
  <si>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</si>
  <si>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</si>
  <si>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</si>
  <si>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</si>
  <si>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</si>
  <si>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</si>
  <si>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</si>
  <si>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</si>
  <si>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</si>
  <si>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</si>
  <si>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</si>
  <si>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</si>
  <si>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</si>
  <si>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</si>
  <si>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</si>
  <si>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</si>
  <si>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</si>
  <si>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</si>
  <si>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</si>
  <si>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</si>
  <si>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</si>
  <si>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</si>
  <si>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</si>
  <si>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</si>
  <si>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</si>
  <si>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</si>
  <si>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</si>
  <si>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</si>
  <si>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</si>
  <si>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</si>
  <si>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</si>
  <si>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</si>
  <si>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</si>
  <si>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</si>
  <si>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</si>
  <si>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</si>
  <si>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</si>
  <si>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</si>
  <si>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</si>
  <si>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</si>
  <si>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</si>
  <si>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</si>
  <si>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</si>
  <si>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</si>
  <si>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</si>
  <si>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</si>
  <si>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</si>
  <si>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</si>
  <si>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</si>
  <si>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</si>
  <si>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</si>
  <si>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</si>
  <si>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</si>
  <si>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</si>
  <si>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</si>
  <si>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</si>
  <si>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</si>
  <si>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</si>
  <si>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</si>
  <si>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</si>
  <si>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</si>
  <si>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</si>
  <si>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</si>
  <si>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</si>
  <si>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</si>
  <si>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</si>
  <si>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</si>
  <si>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</si>
  <si>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</si>
  <si>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</si>
  <si>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</si>
  <si>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</si>
  <si>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</si>
  <si>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</si>
  <si>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</si>
  <si>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</si>
  <si>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</si>
  <si>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</si>
  <si>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</si>
  <si>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</si>
  <si>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</si>
  <si>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</si>
  <si>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</si>
  <si>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</si>
  <si>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</si>
  <si>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</si>
  <si>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</si>
  <si>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</si>
  <si>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</si>
  <si>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</si>
  <si>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</si>
  <si>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</si>
  <si>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</si>
  <si>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</si>
  <si>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</si>
  <si>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</si>
  <si>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</si>
  <si>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</si>
  <si>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</si>
  <si>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</si>
  <si>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</si>
  <si>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</si>
  <si>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</si>
  <si>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</si>
  <si>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</si>
  <si>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</si>
  <si>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</si>
  <si>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</si>
  <si>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</si>
  <si>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</si>
  <si>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</si>
  <si>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</si>
  <si>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</si>
  <si>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</si>
  <si>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</si>
  <si>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</si>
  <si>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</si>
  <si>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</si>
  <si>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</si>
  <si>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</si>
  <si>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</si>
  <si>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</si>
  <si>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</si>
  <si>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</si>
  <si>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</si>
  <si>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</si>
  <si>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</si>
  <si>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</si>
  <si>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</si>
  <si>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</si>
  <si>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</si>
  <si>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</si>
  <si>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</si>
  <si>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</si>
  <si>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</si>
  <si>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</si>
  <si>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</si>
  <si>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</si>
  <si>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</si>
  <si>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</si>
  <si>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</si>
  <si>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</si>
  <si>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</si>
  <si>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</si>
  <si>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</si>
  <si>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</si>
  <si>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</si>
  <si>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</si>
  <si>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</si>
  <si>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</si>
  <si>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</si>
  <si>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</si>
  <si>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</si>
  <si>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</si>
  <si>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</si>
  <si>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</si>
  <si>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</si>
  <si>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</si>
  <si>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</si>
  <si>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</si>
  <si>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</si>
  <si>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</si>
  <si>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</si>
  <si>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</si>
  <si>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</si>
  <si>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</si>
  <si>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</si>
  <si>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</si>
  <si>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</si>
  <si>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</si>
  <si>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</si>
  <si>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</si>
  <si>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</si>
  <si>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</si>
  <si>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</si>
  <si>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</si>
  <si>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</si>
  <si>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</si>
  <si>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</si>
  <si>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</si>
  <si>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</si>
  <si>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</si>
  <si>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</si>
  <si>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</si>
  <si>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</si>
  <si>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</si>
  <si>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</si>
  <si>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</si>
  <si>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</si>
  <si>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</si>
  <si>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</si>
  <si>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</si>
  <si>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</si>
  <si>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</si>
  <si>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</si>
  <si>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</si>
  <si>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</si>
  <si>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</si>
  <si>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</si>
  <si>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</si>
  <si>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</si>
  <si>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</si>
  <si>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</si>
  <si>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</si>
  <si>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</si>
  <si>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</si>
  <si>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</si>
  <si>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</si>
  <si>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</si>
  <si>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</si>
  <si>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</si>
  <si>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</si>
  <si>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</si>
  <si>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</si>
  <si>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</si>
  <si>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</si>
  <si>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</si>
  <si>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</si>
  <si>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</si>
  <si>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</si>
  <si>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</si>
  <si>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</si>
  <si>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</si>
  <si>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</si>
  <si>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</si>
  <si>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</si>
  <si>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</si>
  <si>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</si>
  <si>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</si>
  <si>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</si>
  <si>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</si>
  <si>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</si>
  <si>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</si>
  <si>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</si>
  <si>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</si>
  <si>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</si>
  <si>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</si>
  <si>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</si>
  <si>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</si>
  <si>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</si>
  <si>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</si>
  <si>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</si>
  <si>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</si>
  <si>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</si>
  <si>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</si>
  <si>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</si>
  <si>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</si>
  <si>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</si>
  <si>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</si>
  <si>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</si>
  <si>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</si>
  <si>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</si>
  <si>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</si>
  <si>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</si>
  <si>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</si>
  <si>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</si>
  <si>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</si>
  <si>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</si>
  <si>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</si>
  <si>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</si>
  <si>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</si>
  <si>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</si>
  <si>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</si>
  <si>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</si>
  <si>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</si>
  <si>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</si>
  <si>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</si>
  <si>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</si>
  <si>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</si>
  <si>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</si>
  <si>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</si>
  <si>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</si>
  <si>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</si>
  <si>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</si>
  <si>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</si>
  <si>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</si>
  <si>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</si>
  <si>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</si>
  <si>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</si>
  <si>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</si>
  <si>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</si>
  <si>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</si>
  <si>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</si>
  <si>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</si>
  <si>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</si>
  <si>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</si>
  <si>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</si>
  <si>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</si>
  <si>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</si>
  <si>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</si>
  <si>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</si>
  <si>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</si>
  <si>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</si>
  <si>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</si>
  <si>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</si>
  <si>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</si>
  <si>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</si>
  <si>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</si>
  <si>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</si>
  <si>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</si>
  <si>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</si>
  <si>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</si>
  <si>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</si>
  <si>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</si>
  <si>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</si>
  <si>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</si>
  <si>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</si>
  <si>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</si>
  <si>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</si>
  <si>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</si>
  <si>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</si>
  <si>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</si>
  <si>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</si>
  <si>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</si>
  <si>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</si>
  <si>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</si>
  <si>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</si>
  <si>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</si>
  <si>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</si>
  <si>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</si>
  <si>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</si>
  <si>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</si>
  <si>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</si>
  <si>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</si>
  <si>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</si>
  <si>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</si>
  <si>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</si>
  <si>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</si>
  <si>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</si>
  <si>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</si>
  <si>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</si>
  <si>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</si>
  <si>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</si>
  <si>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</si>
  <si>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</si>
  <si>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</si>
  <si>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</si>
  <si>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</si>
  <si>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</si>
  <si>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</si>
  <si>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</si>
  <si>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</si>
  <si>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</si>
  <si>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</si>
  <si>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</si>
  <si>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</si>
  <si>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</si>
  <si>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</si>
  <si>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</si>
  <si>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</si>
  <si>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</si>
  <si>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</si>
  <si>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</si>
  <si>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</si>
  <si>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</si>
  <si>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</si>
  <si>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</si>
  <si>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</si>
  <si>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</si>
  <si>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</si>
  <si>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</si>
  <si>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</si>
  <si>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</si>
  <si>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</si>
  <si>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</si>
  <si>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</si>
  <si>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</si>
  <si>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</si>
  <si>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</si>
  <si>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</si>
  <si>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</si>
  <si>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</si>
  <si>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</si>
  <si>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</si>
  <si>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</si>
  <si>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</si>
  <si>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</si>
  <si>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</si>
  <si>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</si>
  <si>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</si>
  <si>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</si>
  <si>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</si>
  <si>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</si>
  <si>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</si>
  <si>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</si>
  <si>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</si>
  <si>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</si>
  <si>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</si>
  <si>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</si>
  <si>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</si>
  <si>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</si>
  <si>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</si>
  <si>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</si>
  <si>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</si>
  <si>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</si>
  <si>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</si>
  <si>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</si>
  <si>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</si>
  <si>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</si>
  <si>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</si>
  <si>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</si>
  <si>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</si>
  <si>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</si>
  <si>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</si>
  <si>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</si>
  <si>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</si>
  <si>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</si>
  <si>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</si>
  <si>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</si>
  <si>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</si>
  <si>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</si>
  <si>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</si>
  <si>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</si>
  <si>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</si>
  <si>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</si>
  <si>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</si>
  <si>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</si>
  <si>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</si>
  <si>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</si>
  <si>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</si>
  <si>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</si>
  <si>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</si>
  <si>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</si>
  <si>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</si>
  <si>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</si>
  <si>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</si>
  <si>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</si>
  <si>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</si>
  <si>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</si>
  <si>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</si>
  <si>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</si>
  <si>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</si>
  <si>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</si>
  <si>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</si>
  <si>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</si>
  <si>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</si>
  <si>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</si>
  <si>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</si>
  <si>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</si>
  <si>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</si>
  <si>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</si>
  <si>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</si>
  <si>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</si>
  <si>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</si>
  <si>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</si>
  <si>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</si>
  <si>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</si>
  <si>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</si>
  <si>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</si>
  <si>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</si>
  <si>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</si>
  <si>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</si>
  <si>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</si>
  <si>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</si>
  <si>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</si>
  <si>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</si>
  <si>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</si>
  <si>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</si>
  <si>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</si>
  <si>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</si>
  <si>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</si>
  <si>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</si>
  <si>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</si>
  <si>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</si>
  <si>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</si>
  <si>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</si>
  <si>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</si>
  <si>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</si>
  <si>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</si>
  <si>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</si>
  <si>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</si>
  <si>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</si>
  <si>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</si>
  <si>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</si>
  <si>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</si>
  <si>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</si>
  <si>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</si>
  <si>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</si>
  <si>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</si>
  <si>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</si>
  <si>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</si>
  <si>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</si>
  <si>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</si>
  <si>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</si>
  <si>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</si>
  <si>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</si>
  <si>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</si>
  <si>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</si>
  <si>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</si>
  <si>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</si>
  <si>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</si>
  <si>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</si>
  <si>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</si>
  <si>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</si>
  <si>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</si>
  <si>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</si>
  <si>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</si>
  <si>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</si>
  <si>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</si>
  <si>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</si>
  <si>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</si>
  <si>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</si>
  <si>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</si>
  <si>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</si>
  <si>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</si>
  <si>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</si>
  <si>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</si>
  <si>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</si>
  <si>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</si>
  <si>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</si>
  <si>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</si>
  <si>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</si>
  <si>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</si>
  <si>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</si>
  <si>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</si>
  <si>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</si>
  <si>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</si>
  <si>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</si>
  <si>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</si>
  <si>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</si>
  <si>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</si>
  <si>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</si>
  <si>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</si>
  <si>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</si>
  <si>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</si>
  <si>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</si>
  <si>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</si>
  <si>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</si>
  <si>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</si>
  <si>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</si>
  <si>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</si>
  <si>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</si>
  <si>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</si>
  <si>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</si>
  <si>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</si>
  <si>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</si>
  <si>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</si>
  <si>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</si>
  <si>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</si>
  <si>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</si>
  <si>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</si>
  <si>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</si>
  <si>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</si>
  <si>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</si>
  <si>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</si>
  <si>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</si>
  <si>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</si>
  <si>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</si>
  <si>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</si>
  <si>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</si>
  <si>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</si>
  <si>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</si>
  <si>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</si>
  <si>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</si>
  <si>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</si>
  <si>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</si>
  <si>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</si>
  <si>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</si>
  <si>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</si>
  <si>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</si>
  <si>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</si>
  <si>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</si>
  <si>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</si>
  <si>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</si>
  <si>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</si>
  <si>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</si>
  <si>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</si>
  <si>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</si>
  <si>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</si>
  <si>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</si>
  <si>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</si>
  <si>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</si>
  <si>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</si>
  <si>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</si>
  <si>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</si>
  <si>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</si>
  <si>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</si>
  <si>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</si>
  <si>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</si>
  <si>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</si>
  <si>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</si>
  <si>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</si>
  <si>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</si>
  <si>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</si>
  <si>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</si>
  <si>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</si>
  <si>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</si>
  <si>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</si>
  <si>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</si>
  <si>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</si>
  <si>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</si>
  <si>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</si>
  <si>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</si>
  <si>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</si>
  <si>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</si>
  <si>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</si>
  <si>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</si>
  <si>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</si>
  <si>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</si>
  <si>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</si>
  <si>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</si>
  <si>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</si>
  <si>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</si>
  <si>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</si>
  <si>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</si>
  <si>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</si>
  <si>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</si>
  <si>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</si>
  <si>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</si>
  <si>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</si>
  <si>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</si>
  <si>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</si>
  <si>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</si>
  <si>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</si>
  <si>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</si>
  <si>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</si>
  <si>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</si>
  <si>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</si>
  <si>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</si>
  <si>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</si>
  <si>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</si>
  <si>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</si>
  <si>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</si>
  <si>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</si>
  <si>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</si>
  <si>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</si>
  <si>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</si>
  <si>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</si>
  <si>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</si>
  <si>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</si>
  <si>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</si>
  <si>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</si>
  <si>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</si>
  <si>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</si>
  <si>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</si>
  <si>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</si>
  <si>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</si>
  <si>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</si>
  <si>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</si>
  <si>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</si>
  <si>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</si>
  <si>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</si>
  <si>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</si>
  <si>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</si>
  <si>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</si>
  <si>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</si>
  <si>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</si>
  <si>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</si>
  <si>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</si>
  <si>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</si>
  <si>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</si>
  <si>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</si>
  <si>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</si>
  <si>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</si>
  <si>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</si>
  <si>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</si>
  <si>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</si>
  <si>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</si>
  <si>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</si>
  <si>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</si>
  <si>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</si>
  <si>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</si>
  <si>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</si>
  <si>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</si>
  <si>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</si>
  <si>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</si>
  <si>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</si>
  <si>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</si>
  <si>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</si>
  <si>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</si>
  <si>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</si>
  <si>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</si>
  <si>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</si>
  <si>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</si>
  <si>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</si>
  <si>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</si>
  <si>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</si>
  <si>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</si>
  <si>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</si>
  <si>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</si>
  <si>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</si>
  <si>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</si>
  <si>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</si>
  <si>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</si>
  <si>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</si>
  <si>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</si>
  <si>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</si>
  <si>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</si>
  <si>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</si>
  <si>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</si>
  <si>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</si>
  <si>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</si>
  <si>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</si>
  <si>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</si>
  <si>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</si>
  <si>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</si>
  <si>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</si>
  <si>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</si>
  <si>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</si>
  <si>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</si>
  <si>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</si>
  <si>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</si>
  <si>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</si>
  <si>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</si>
  <si>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</si>
  <si>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</si>
  <si>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</si>
  <si>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</si>
  <si>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</si>
  <si>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</si>
  <si>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</si>
  <si>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</si>
  <si>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</si>
  <si>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</si>
  <si>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</si>
  <si>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</si>
  <si>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</si>
  <si>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</si>
  <si>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</si>
  <si>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</si>
  <si>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</si>
  <si>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</si>
  <si>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</si>
  <si>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</si>
  <si>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</si>
  <si>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</si>
  <si>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</si>
  <si>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</si>
  <si>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</si>
  <si>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</si>
  <si>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</si>
  <si>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</si>
  <si>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</si>
  <si>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</si>
  <si>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</si>
  <si>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</si>
  <si>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</si>
  <si>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</si>
  <si>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</si>
  <si>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</si>
  <si>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</si>
  <si>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</si>
  <si>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</si>
  <si>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</si>
  <si>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</si>
  <si>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</si>
  <si>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</si>
  <si>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</si>
  <si>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</si>
  <si>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</si>
  <si>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</si>
  <si>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</si>
  <si>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</si>
  <si>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</si>
  <si>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</si>
  <si>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</si>
  <si>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</si>
  <si>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</si>
  <si>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</si>
  <si>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</si>
  <si>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</si>
  <si>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</si>
  <si>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</si>
  <si>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</si>
  <si>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</si>
  <si>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</si>
  <si>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</si>
  <si>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</si>
  <si>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</si>
  <si>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</si>
  <si>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</si>
  <si>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</si>
  <si>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</si>
  <si>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</si>
  <si>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</si>
  <si>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</si>
  <si>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</si>
  <si>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</si>
  <si>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</si>
  <si>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</si>
  <si>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</si>
  <si>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</si>
  <si>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</si>
  <si>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</si>
  <si>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</si>
  <si>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</si>
  <si>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</si>
  <si>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</si>
  <si>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</si>
  <si>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</si>
  <si>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</si>
  <si>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</si>
  <si>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</si>
  <si>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</si>
  <si>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</si>
  <si>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</si>
  <si>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</si>
  <si>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</si>
  <si>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</si>
  <si>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</si>
  <si>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</si>
  <si>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</si>
  <si>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</si>
  <si>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</si>
  <si>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</si>
  <si>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</si>
  <si>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</si>
  <si>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</si>
  <si>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</si>
  <si>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</si>
  <si>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</si>
  <si>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</si>
  <si>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</si>
  <si>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</si>
  <si>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</si>
  <si>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</si>
  <si>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</si>
  <si>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</si>
  <si>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</si>
  <si>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</si>
  <si>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</si>
  <si>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</si>
  <si>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</si>
  <si>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</si>
  <si>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</si>
  <si>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</si>
  <si>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</si>
  <si>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</si>
  <si>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</si>
  <si>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</si>
  <si>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</si>
  <si>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</si>
  <si>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</si>
  <si>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</si>
  <si>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</si>
  <si>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</si>
  <si>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</si>
  <si>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</si>
  <si>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</si>
  <si>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</si>
  <si>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</si>
  <si>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</si>
  <si>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</si>
  <si>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</si>
  <si>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</si>
  <si>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</si>
  <si>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</si>
  <si>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</si>
  <si>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</si>
  <si>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</si>
  <si>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</si>
  <si>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</si>
  <si>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</si>
  <si>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</si>
  <si>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</si>
  <si>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</si>
  <si>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</si>
  <si>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</si>
  <si>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</si>
  <si>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</si>
  <si>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</si>
  <si>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</si>
  <si>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</si>
  <si>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</si>
  <si>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</si>
  <si>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</si>
  <si>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</si>
  <si>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</si>
  <si>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</si>
  <si>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</si>
  <si>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</si>
  <si>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</si>
  <si>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</si>
  <si>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</si>
  <si>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</si>
  <si>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</si>
  <si>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</si>
  <si>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</si>
  <si>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</si>
  <si>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</si>
  <si>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</si>
  <si>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</si>
  <si>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</si>
  <si>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</si>
  <si>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</si>
  <si>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</si>
  <si>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</si>
  <si>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</si>
  <si>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</si>
  <si>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</si>
  <si>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</si>
  <si>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</si>
  <si>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</si>
  <si>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</si>
  <si>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</si>
  <si>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</si>
  <si>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</si>
  <si>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</si>
  <si>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</si>
  <si>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</si>
  <si>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</si>
  <si>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</si>
  <si>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</si>
  <si>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</si>
  <si>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</si>
  <si>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</si>
  <si>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</si>
  <si>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</si>
  <si>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</si>
  <si>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</si>
  <si>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</si>
  <si>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</si>
  <si>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</si>
  <si>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</si>
  <si>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</si>
  <si>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</si>
  <si>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</si>
  <si>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</si>
  <si>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</si>
  <si>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</si>
  <si>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</si>
  <si>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</si>
  <si>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</si>
  <si>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</si>
  <si>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</si>
  <si>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</si>
  <si>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</si>
  <si>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</si>
  <si>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</si>
  <si>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</si>
  <si>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</si>
  <si>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</si>
  <si>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</si>
  <si>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</si>
  <si>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</si>
  <si>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</si>
  <si>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</si>
  <si>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</si>
  <si>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</si>
  <si>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</si>
  <si>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</si>
  <si>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</si>
  <si>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</si>
  <si>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</si>
  <si>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</si>
  <si>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</si>
  <si>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</si>
  <si>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</si>
  <si>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</si>
  <si>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</si>
  <si>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</si>
  <si>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</si>
  <si>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</si>
  <si>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</si>
  <si>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</si>
  <si>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</si>
  <si>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</si>
  <si>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</si>
  <si>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</si>
  <si>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</si>
  <si>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</si>
  <si>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</si>
  <si>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</si>
  <si>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</si>
  <si>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</si>
  <si>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</si>
  <si>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</si>
  <si>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</si>
  <si>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</si>
  <si>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</si>
  <si>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</si>
  <si>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</si>
  <si>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</si>
  <si>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</si>
  <si>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</si>
  <si>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</si>
  <si>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</si>
  <si>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</si>
  <si>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</si>
  <si>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</si>
  <si>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</si>
  <si>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</si>
  <si>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</si>
  <si>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</si>
  <si>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</si>
  <si>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Державний</t>
  </si>
  <si>
    <t>Місцевий</t>
  </si>
  <si>
    <t>8700</t>
  </si>
  <si>
    <t>8800</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</si>
  <si>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</si>
  <si>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</si>
  <si>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</si>
  <si>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</si>
  <si>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</si>
  <si>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</si>
  <si>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</si>
  <si>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</si>
  <si>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</si>
  <si>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</si>
  <si>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</si>
  <si>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</si>
  <si>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</si>
  <si>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</si>
  <si>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</si>
  <si>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</si>
  <si>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</si>
  <si>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</si>
  <si>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</si>
  <si>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</si>
  <si>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</si>
  <si>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</si>
  <si>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</si>
  <si>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</si>
  <si>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</si>
  <si>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</si>
  <si>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</si>
  <si>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</si>
  <si>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</si>
  <si>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</si>
  <si>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</si>
  <si>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</si>
  <si>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</si>
  <si>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</si>
  <si>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</si>
  <si>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</si>
  <si>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</si>
  <si>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</si>
  <si>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</si>
  <si>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</si>
  <si>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</si>
  <si>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</si>
  <si>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</si>
  <si>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</si>
  <si>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</si>
  <si>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</si>
  <si>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</si>
  <si>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</si>
  <si>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</si>
  <si>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</si>
  <si>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</si>
  <si>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</si>
  <si>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</si>
  <si>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</si>
  <si>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</si>
  <si>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</si>
  <si>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</si>
  <si>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</si>
  <si>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</si>
  <si>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</si>
  <si>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</si>
  <si>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</si>
  <si>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</si>
  <si>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</si>
  <si>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</si>
  <si>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</si>
  <si>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</si>
  <si>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</si>
  <si>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</si>
  <si>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</si>
  <si>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</si>
  <si>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</si>
  <si>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</si>
  <si>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</si>
  <si>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</si>
  <si>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</si>
  <si>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</si>
  <si>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</si>
  <si>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</si>
  <si>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</si>
  <si>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</si>
  <si>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</si>
  <si>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</si>
  <si>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</si>
  <si>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</si>
  <si>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</si>
  <si>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</si>
  <si>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</si>
  <si>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</si>
  <si>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</si>
  <si>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</si>
  <si>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</si>
  <si>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</si>
  <si>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</si>
  <si>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</si>
  <si>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</si>
  <si>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</si>
  <si>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</si>
  <si>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</si>
  <si>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</si>
  <si>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</si>
  <si>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</si>
  <si>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</si>
  <si>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</si>
  <si>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</si>
  <si>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</si>
  <si>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</si>
  <si>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</si>
  <si>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</si>
  <si>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</si>
  <si>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Рядок виключено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</si>
  <si>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</si>
  <si>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</si>
  <si>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</si>
  <si>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</si>
  <si>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</si>
  <si>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</si>
  <si>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</si>
  <si>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</si>
  <si>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</si>
  <si>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</si>
  <si>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</si>
  <si>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</si>
  <si>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</si>
  <si>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</si>
  <si>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</si>
  <si>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</si>
  <si>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</si>
  <si>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</si>
  <si>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</si>
  <si>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</si>
  <si>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</si>
  <si>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</si>
  <si>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</si>
  <si>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</si>
  <si>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</si>
  <si>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</si>
  <si>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</si>
  <si>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</si>
  <si>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</si>
  <si>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</si>
  <si>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</si>
  <si>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</si>
  <si>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</si>
  <si>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</si>
  <si>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</si>
  <si>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</si>
  <si>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</si>
  <si>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</si>
  <si>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</si>
  <si>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</si>
  <si>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</si>
  <si>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</si>
  <si>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</si>
  <si>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</si>
  <si>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</si>
  <si>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</si>
  <si>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</si>
  <si>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</si>
  <si>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</si>
  <si>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</si>
  <si>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</si>
  <si>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</si>
  <si>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</si>
  <si>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</si>
  <si>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</si>
  <si>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</si>
  <si>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</si>
  <si>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</si>
  <si>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</si>
  <si>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</si>
  <si>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</si>
  <si>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</si>
  <si>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</si>
  <si>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</si>
  <si>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</si>
  <si>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</si>
  <si>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</si>
  <si>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</si>
  <si>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</si>
  <si>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</si>
  <si>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</si>
  <si>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</si>
  <si>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</si>
  <si>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</si>
  <si>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</si>
  <si>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</si>
  <si>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</si>
  <si>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</si>
  <si>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</si>
  <si>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</si>
  <si>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</si>
  <si>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</si>
  <si>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</si>
  <si>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</si>
  <si>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</si>
  <si>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</si>
  <si>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</si>
  <si>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</si>
  <si>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</si>
  <si>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</si>
  <si>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</si>
  <si>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</si>
  <si>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</si>
  <si>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</si>
  <si>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</si>
  <si>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</si>
  <si>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</si>
  <si>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</si>
  <si>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</si>
  <si>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</si>
  <si>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</si>
  <si>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</si>
  <si>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</si>
  <si>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</si>
  <si>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</si>
  <si>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</si>
  <si>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</si>
  <si>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</si>
  <si>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</si>
  <si>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</si>
  <si>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</si>
  <si>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</si>
  <si>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</si>
  <si>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</si>
  <si>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</si>
  <si>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</si>
  <si>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</si>
  <si>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</si>
  <si>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</si>
  <si>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</si>
  <si>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</si>
  <si>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</si>
  <si>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</si>
  <si>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</si>
  <si>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</si>
  <si>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</si>
  <si>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</si>
  <si>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</si>
  <si>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</si>
  <si>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</si>
  <si>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</si>
  <si>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</si>
  <si>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</si>
  <si>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</si>
  <si>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</si>
  <si>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</si>
  <si>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</si>
  <si>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</si>
  <si>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</si>
  <si>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</si>
  <si>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</si>
  <si>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</si>
  <si>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</si>
  <si>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</si>
  <si>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</si>
  <si>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</si>
  <si>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</si>
  <si>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</si>
  <si>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</si>
  <si>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</si>
  <si>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</si>
  <si>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</si>
  <si>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</si>
  <si>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</si>
  <si>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</si>
  <si>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</si>
  <si>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</si>
  <si>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</si>
  <si>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</si>
  <si>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</si>
  <si>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</si>
  <si>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</si>
  <si>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</si>
  <si>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</si>
  <si>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</si>
  <si>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</si>
  <si>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</si>
  <si>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</si>
  <si>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</si>
  <si>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</si>
  <si>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</si>
  <si>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</si>
  <si>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</si>
  <si>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</si>
  <si>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</si>
  <si>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</si>
  <si>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</si>
  <si>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</si>
  <si>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</si>
  <si>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</si>
  <si>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</si>
  <si>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</si>
  <si>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</si>
  <si>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</si>
  <si>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</si>
  <si>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</si>
  <si>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</si>
  <si>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</si>
  <si>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</si>
  <si>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</si>
  <si>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</si>
  <si>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</si>
  <si>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</si>
  <si>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</si>
  <si>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</si>
  <si>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</si>
  <si>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</si>
  <si>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</si>
  <si>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</si>
  <si>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</si>
  <si>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</si>
  <si>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</si>
  <si>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</si>
  <si>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</si>
  <si>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</si>
  <si>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</si>
  <si>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</si>
  <si>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</si>
  <si>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</si>
  <si>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</si>
  <si>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</si>
  <si>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</si>
  <si>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</si>
  <si>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</si>
  <si>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</si>
  <si>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</si>
  <si>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</si>
  <si>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</si>
  <si>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</si>
  <si>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</si>
  <si>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</si>
  <si>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</si>
  <si>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</si>
  <si>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</si>
  <si>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</si>
  <si>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</si>
  <si>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</si>
  <si>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</si>
  <si>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</si>
  <si>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</si>
  <si>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</si>
  <si>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</si>
  <si>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</si>
  <si>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</si>
  <si>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</si>
  <si>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</si>
  <si>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</si>
  <si>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</si>
  <si>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</si>
  <si>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</si>
  <si>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</si>
  <si>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</si>
  <si>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</si>
  <si>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</si>
  <si>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</si>
  <si>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</si>
  <si>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</si>
  <si>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</si>
  <si>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</si>
  <si>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</si>
  <si>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</si>
  <si>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</si>
  <si>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</si>
  <si>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</si>
  <si>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</si>
  <si>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</si>
  <si>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</si>
  <si>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</si>
  <si>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</si>
  <si>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</si>
  <si>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Код відомчої класифікації та кредитування</t>
  </si>
  <si>
    <t>Назва головного розпорядника коштів місцевого бюджету</t>
  </si>
  <si>
    <t>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t>
  </si>
  <si>
    <t>02</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</si>
  <si>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</si>
  <si>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04</t>
  </si>
  <si>
    <t>Орган1 з питань освіти і науки</t>
  </si>
  <si>
    <t>Орган1 з питань охорони здоров'я</t>
  </si>
  <si>
    <t>Орган1 з питань праці та соціального захисту населення</t>
  </si>
  <si>
    <t>Орган1 у справах дітей</t>
  </si>
  <si>
    <t>Орган1 з питань культури, національностей та релігій</t>
  </si>
  <si>
    <t>Орган1 з питань молоді та спорту</t>
  </si>
  <si>
    <t>12</t>
  </si>
  <si>
    <t>Орган1 з питань житлово-комунального господарства</t>
  </si>
  <si>
    <t>Орган1 з питань палива і енергетики</t>
  </si>
  <si>
    <t>Орган1 з питань благоустрою населених пунктів</t>
  </si>
  <si>
    <t>Орган1 з питань будівництва</t>
  </si>
  <si>
    <t>Орган1 з питань містобудування та архітектури</t>
  </si>
  <si>
    <t>Орган1 з питань державного архітектурно-будівельного контролю</t>
  </si>
  <si>
    <t>18</t>
  </si>
  <si>
    <t>Орган1 з питань охорони культурної спадщини</t>
  </si>
  <si>
    <t>Орган1 з питань інфраструктури</t>
  </si>
  <si>
    <t>Орган1 з питань інформатизації, аналітичного забезпечення та електронного урядування</t>
  </si>
  <si>
    <t>Орган1 з питань пожежної охорони</t>
  </si>
  <si>
    <t>22</t>
  </si>
  <si>
    <t>Орган1 з питань охорони громадського порядку</t>
  </si>
  <si>
    <t>23</t>
  </si>
  <si>
    <t>Орган1 з питань інформаційної діяльності, засобів масової інформації та комунікацій з громадськістю</t>
  </si>
  <si>
    <t>Орган1 з питань агропромислового комплексу, сільського господарства та продовольства</t>
  </si>
  <si>
    <t>Орган1 з питань зовнішньоекономічної та міжнародної діяльності</t>
  </si>
  <si>
    <t>Орган1 з питань туризму та курортів</t>
  </si>
  <si>
    <t>Орган1 з питань економічного розвитку, торгівлі та інвестицій</t>
  </si>
  <si>
    <t>28</t>
  </si>
  <si>
    <t>Орган1 з питань екології, охорони навколишнього середовища та природних ресурсів</t>
  </si>
  <si>
    <t>Орган1 захисту населення і територій від надзвичайних ситуацій техногенного та природного характеру</t>
  </si>
  <si>
    <t>Орган1 з питань мобілізаційної підготовки та цивільного захисту населення</t>
  </si>
  <si>
    <t>Орган1 з питань управління комунальним майном</t>
  </si>
  <si>
    <t>Орган1 з питань реклами та масових заходів</t>
  </si>
  <si>
    <t>33</t>
  </si>
  <si>
    <t>Орган1 з питань реєстрації та державного реєстру</t>
  </si>
  <si>
    <t>34</t>
  </si>
  <si>
    <t>Орган1 з питань надання адміністративних послуг</t>
  </si>
  <si>
    <t>Орган1 з питань промисловості, розвитку інфраструктури та науково-технічної, інноваційної політики</t>
  </si>
  <si>
    <t>Орган1 з питань земельних відносин</t>
  </si>
  <si>
    <t>Орган1 з питань фінансів</t>
  </si>
  <si>
    <t>40 - 49</t>
  </si>
  <si>
    <t>Районні державні адміністрації у містах з районним поділом за відсутності районних у містах рад</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</si>
  <si>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</si>
  <si>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</si>
  <si>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</si>
  <si>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</si>
  <si>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</si>
  <si>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</si>
  <si>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</si>
  <si>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</si>
  <si>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</si>
  <si>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</si>
  <si>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</si>
  <si>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</si>
  <si>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</si>
  <si>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</si>
  <si>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</si>
  <si>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</si>
  <si>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</si>
  <si>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</si>
  <si>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</si>
  <si>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</si>
  <si>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</si>
  <si>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</si>
  <si>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</si>
  <si>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</si>
  <si>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</si>
  <si>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</si>
  <si>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</si>
  <si>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</si>
  <si>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</si>
  <si>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</si>
  <si>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</si>
  <si>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</si>
  <si>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</si>
  <si>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</si>
  <si>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</si>
  <si>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</si>
  <si>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</si>
  <si>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</si>
  <si>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</si>
  <si>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</si>
  <si>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</si>
  <si>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</si>
  <si>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</si>
  <si>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</si>
  <si>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</si>
  <si>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</si>
  <si>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</si>
  <si>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</si>
  <si>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</si>
  <si>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</si>
  <si>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</si>
  <si>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</si>
  <si>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</si>
  <si>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</si>
  <si>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</si>
  <si>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</si>
  <si>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</si>
  <si>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</si>
  <si>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</si>
  <si>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</si>
  <si>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</si>
  <si>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</si>
  <si>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</si>
  <si>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</si>
  <si>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</si>
  <si>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</si>
  <si>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</si>
  <si>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</si>
  <si>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</si>
  <si>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</si>
  <si>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</si>
  <si>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</si>
  <si>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</si>
  <si>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</si>
  <si>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</si>
  <si>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</si>
  <si>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</si>
  <si>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</si>
  <si>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</si>
  <si>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</si>
  <si>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</si>
  <si>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</si>
  <si>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</si>
  <si>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</si>
  <si>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</si>
  <si>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</si>
  <si>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</si>
  <si>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</si>
  <si>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</si>
  <si>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</si>
  <si>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</si>
  <si>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</si>
  <si>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</si>
  <si>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приклад: 15 січня 2019 року</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</si>
  <si>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</si>
  <si>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</si>
  <si>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</si>
  <si>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</si>
  <si>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</si>
  <si>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</si>
  <si>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</si>
  <si>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</si>
  <si>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</si>
  <si>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</si>
  <si>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</si>
  <si>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</si>
  <si>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</si>
  <si>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</si>
  <si>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</si>
  <si>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</si>
  <si>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</si>
  <si>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</si>
  <si>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</si>
  <si>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</si>
  <si>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</si>
  <si>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</si>
  <si>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</si>
  <si>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</si>
  <si>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</si>
  <si>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</si>
  <si>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</si>
  <si>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</si>
  <si>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</si>
  <si>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</si>
  <si>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</si>
  <si>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</si>
  <si>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</si>
  <si>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</si>
  <si>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</si>
  <si>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</si>
  <si>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</si>
  <si>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</si>
  <si>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</si>
  <si>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</si>
  <si>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</si>
  <si>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</si>
  <si>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</si>
  <si>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</si>
  <si>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</si>
  <si>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</si>
  <si>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</si>
  <si>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</si>
  <si>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</si>
  <si>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</si>
  <si>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</si>
  <si>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</si>
  <si>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</si>
  <si>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</si>
  <si>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</si>
  <si>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</si>
  <si>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</si>
  <si>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</si>
  <si>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</si>
  <si>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</si>
  <si>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</si>
  <si>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</si>
  <si>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</si>
  <si>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</si>
  <si>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</si>
  <si>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</si>
  <si>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</si>
  <si>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</si>
  <si>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</si>
  <si>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</si>
  <si>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</si>
  <si>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</si>
  <si>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</si>
  <si>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</si>
  <si>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</si>
  <si>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</si>
  <si>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</si>
  <si>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</si>
  <si>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</si>
  <si>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</si>
  <si>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</si>
  <si>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</si>
  <si>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</si>
  <si>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</si>
  <si>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</si>
  <si>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</si>
  <si>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</si>
  <si>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</si>
  <si>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</si>
  <si>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</si>
  <si>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</si>
  <si>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</si>
  <si>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</si>
  <si>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</si>
  <si>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</si>
  <si>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</si>
  <si>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</si>
  <si>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</si>
  <si>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</si>
  <si>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</si>
  <si>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</si>
  <si>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</si>
  <si>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</si>
  <si>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</si>
  <si>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</si>
  <si>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</si>
  <si>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</si>
  <si>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</si>
  <si>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</si>
  <si>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</si>
  <si>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</si>
  <si>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</si>
  <si>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</si>
  <si>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</si>
  <si>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</si>
  <si>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</si>
  <si>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</si>
  <si>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</si>
  <si>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</si>
  <si>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</si>
  <si>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</si>
  <si>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</si>
  <si>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</si>
  <si>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</si>
  <si>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</si>
  <si>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</si>
  <si>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</si>
  <si>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</si>
  <si>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</si>
  <si>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</si>
  <si>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</si>
  <si>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</si>
  <si>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</si>
  <si>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</si>
  <si>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</si>
  <si>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</si>
  <si>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</si>
  <si>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</si>
  <si>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</si>
  <si>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</si>
  <si>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</si>
  <si>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</si>
  <si>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</si>
  <si>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</si>
  <si>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</si>
  <si>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</si>
  <si>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</si>
  <si>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</si>
  <si>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</si>
  <si>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</si>
  <si>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</si>
  <si>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</si>
  <si>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</si>
  <si>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</si>
  <si>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</si>
  <si>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</si>
  <si>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</si>
  <si>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</si>
  <si>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</si>
  <si>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</si>
  <si>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</si>
  <si>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</si>
  <si>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</si>
  <si>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</si>
  <si>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</si>
  <si>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</si>
  <si>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</si>
  <si>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</si>
  <si>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</si>
  <si>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</si>
  <si>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</si>
  <si>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</si>
  <si>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</si>
  <si>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</si>
  <si>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</si>
  <si>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</si>
  <si>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</si>
  <si>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</si>
  <si>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</si>
  <si>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</si>
  <si>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</si>
  <si>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</si>
  <si>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</si>
  <si>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</si>
  <si>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</si>
  <si>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</si>
  <si>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</si>
  <si>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</si>
  <si>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</si>
  <si>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</si>
  <si>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</si>
  <si>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</si>
  <si>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</si>
  <si>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</si>
  <si>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</si>
  <si>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</si>
  <si>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</si>
  <si>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</si>
  <si>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</si>
  <si>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</si>
  <si>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</si>
  <si>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</si>
  <si>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</si>
  <si>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</si>
  <si>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</si>
  <si>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</si>
  <si>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</si>
  <si>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</si>
  <si>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</si>
  <si>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</si>
  <si>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</si>
  <si>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</si>
  <si>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</si>
  <si>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</si>
  <si>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</si>
  <si>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</si>
  <si>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</si>
  <si>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</si>
  <si>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</si>
  <si>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</si>
  <si>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</si>
  <si>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</si>
  <si>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</si>
  <si>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</si>
  <si>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</si>
  <si>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</si>
  <si>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</si>
  <si>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</si>
  <si>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</si>
  <si>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</si>
  <si>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</si>
  <si>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</si>
  <si>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</si>
  <si>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</si>
  <si>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</si>
  <si>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</si>
  <si>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</si>
  <si>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</si>
  <si>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</si>
  <si>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</si>
  <si>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</si>
  <si>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</si>
  <si>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</si>
  <si>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</si>
  <si>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</si>
  <si>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</si>
  <si>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</si>
  <si>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</si>
  <si>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</si>
  <si>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</si>
  <si>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</si>
  <si>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</si>
  <si>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</si>
  <si>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</si>
  <si>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</si>
  <si>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</si>
  <si>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</si>
  <si>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</si>
  <si>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</si>
  <si>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</si>
  <si>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</si>
  <si>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</si>
  <si>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</si>
  <si>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</si>
  <si>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</si>
  <si>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</si>
  <si>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</si>
  <si>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</si>
  <si>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</si>
  <si>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</si>
  <si>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</si>
  <si>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</si>
  <si>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</si>
  <si>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</si>
  <si>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</si>
  <si>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</si>
  <si>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</si>
  <si>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</si>
  <si>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</si>
  <si>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</si>
  <si>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</si>
  <si>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</si>
  <si>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</si>
  <si>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</si>
  <si>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</si>
  <si>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</si>
  <si>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</si>
  <si>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</si>
  <si>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</si>
  <si>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</si>
  <si>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</si>
  <si>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</si>
  <si>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</si>
  <si>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</si>
  <si>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</si>
  <si>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</si>
  <si>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</si>
  <si>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</si>
  <si>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</si>
  <si>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</si>
  <si>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</si>
  <si>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</si>
  <si>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</si>
  <si>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</si>
  <si>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</si>
  <si>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</si>
  <si>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</si>
  <si>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</si>
  <si>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</si>
  <si>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</si>
  <si>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</si>
  <si>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</si>
  <si>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</si>
  <si>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</si>
  <si>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</si>
  <si>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</si>
  <si>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</si>
  <si>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</si>
  <si>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</si>
  <si>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</si>
  <si>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</si>
  <si>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</si>
  <si>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</si>
  <si>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</si>
  <si>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</si>
  <si>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</si>
  <si>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</si>
  <si>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</si>
  <si>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</si>
  <si>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</si>
  <si>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</si>
  <si>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</si>
  <si>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</si>
  <si>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</si>
  <si>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</si>
  <si>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</si>
  <si>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</si>
  <si>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</si>
  <si>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</si>
  <si>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</si>
  <si>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</si>
  <si>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</si>
  <si>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</si>
  <si>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</si>
  <si>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</si>
  <si>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</si>
  <si>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</si>
  <si>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</si>
  <si>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</si>
  <si>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</si>
  <si>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</si>
  <si>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</si>
  <si>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</si>
  <si>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</si>
  <si>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</si>
  <si>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</si>
  <si>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</si>
  <si>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</si>
  <si>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</si>
  <si>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</si>
  <si>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</si>
  <si>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</si>
  <si>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</si>
  <si>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</si>
  <si>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</si>
  <si>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</si>
  <si>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</si>
  <si>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</si>
  <si>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</si>
  <si>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</si>
  <si>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</si>
  <si>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</si>
  <si>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</si>
  <si>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</si>
  <si>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</si>
  <si>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</si>
  <si>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</si>
  <si>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</si>
  <si>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</si>
  <si>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</si>
  <si>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</si>
  <si>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</si>
  <si>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</si>
  <si>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</si>
  <si>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</si>
  <si>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</si>
  <si>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</si>
  <si>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</si>
  <si>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</si>
  <si>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</si>
  <si>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</si>
  <si>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</si>
  <si>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</si>
  <si>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</si>
  <si>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</si>
  <si>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</si>
  <si>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</si>
  <si>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</si>
  <si>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</si>
  <si>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</si>
  <si>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</si>
  <si>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</si>
  <si>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</si>
  <si>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</si>
  <si>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</si>
  <si>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</si>
  <si>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</si>
  <si>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</si>
  <si>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</si>
  <si>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</si>
  <si>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</si>
  <si>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</si>
  <si>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</si>
  <si>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</si>
  <si>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</si>
  <si>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</si>
  <si>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</si>
  <si>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</si>
  <si>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</si>
  <si>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</si>
  <si>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</si>
  <si>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</si>
  <si>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</si>
  <si>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</si>
  <si>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</si>
  <si>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</si>
  <si>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</si>
  <si>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</si>
  <si>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</si>
  <si>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</si>
  <si>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</si>
  <si>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</si>
  <si>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</si>
  <si>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</si>
  <si>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</si>
  <si>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</si>
  <si>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</si>
  <si>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</si>
  <si>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</si>
  <si>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</si>
  <si>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</si>
  <si>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</si>
  <si>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</si>
  <si>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</si>
  <si>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</si>
  <si>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</si>
  <si>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</si>
  <si>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</si>
  <si>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</si>
  <si>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</si>
  <si>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</si>
  <si>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</si>
  <si>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</si>
  <si>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</si>
  <si>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</si>
  <si>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</si>
  <si>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</si>
  <si>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</si>
  <si>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</si>
  <si>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</si>
  <si>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</si>
  <si>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</si>
  <si>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</si>
  <si>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</si>
  <si>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</si>
  <si>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</si>
  <si>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</si>
  <si>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</si>
  <si>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</si>
  <si>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</si>
  <si>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</si>
  <si>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</si>
  <si>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</si>
  <si>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</si>
  <si>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</si>
  <si>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</si>
  <si>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</si>
  <si>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</si>
  <si>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</si>
  <si>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</si>
  <si>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</si>
  <si>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</si>
  <si>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</si>
  <si>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</si>
  <si>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</si>
  <si>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</si>
  <si>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</si>
  <si>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</si>
  <si>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</si>
  <si>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</si>
  <si>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</si>
  <si>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</si>
  <si>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</si>
  <si>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</si>
  <si>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</si>
  <si>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</si>
  <si>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</si>
  <si>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</si>
  <si>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</si>
  <si>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</si>
  <si>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</si>
  <si>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</si>
  <si>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</si>
  <si>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</si>
  <si>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</si>
  <si>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</si>
  <si>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</si>
  <si>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</si>
  <si>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</si>
  <si>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</si>
  <si>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</si>
  <si>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</si>
  <si>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</si>
  <si>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</si>
  <si>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</si>
  <si>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</si>
  <si>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</si>
  <si>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</si>
  <si>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</si>
  <si>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</si>
  <si>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</si>
  <si>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</si>
  <si>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</si>
  <si>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</si>
  <si>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</si>
  <si>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</si>
  <si>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</si>
  <si>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</si>
  <si>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</si>
  <si>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</si>
  <si>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</si>
  <si>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</si>
  <si>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</si>
  <si>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</si>
  <si>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</si>
  <si>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</si>
  <si>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</si>
  <si>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</si>
  <si>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</si>
  <si>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</si>
  <si>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</si>
  <si>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</si>
  <si>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</si>
  <si>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</si>
  <si>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</si>
  <si>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</si>
  <si>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</si>
  <si>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</si>
  <si>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</si>
  <si>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</si>
  <si>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</si>
  <si>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</si>
  <si>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</si>
  <si>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</si>
  <si>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</si>
  <si>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</si>
  <si>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</si>
  <si>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</si>
  <si>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</si>
  <si>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</si>
  <si>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</si>
  <si>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</si>
  <si>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</si>
  <si>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</si>
  <si>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</si>
  <si>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</si>
  <si>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</si>
  <si>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</si>
  <si>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</si>
  <si>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</si>
  <si>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</si>
  <si>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</si>
  <si>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</si>
  <si>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</si>
  <si>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</si>
  <si>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</si>
  <si>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</si>
  <si>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</si>
  <si>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</si>
  <si>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</si>
  <si>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</si>
  <si>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</si>
  <si>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</si>
  <si>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</si>
  <si>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</si>
  <si>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</si>
  <si>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</si>
  <si>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</si>
  <si>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</si>
  <si>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</si>
  <si>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</si>
  <si>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</si>
  <si>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</si>
  <si>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</si>
  <si>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</si>
  <si>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</si>
  <si>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</si>
  <si>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</si>
  <si>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</si>
  <si>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</si>
  <si>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</si>
  <si>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</si>
  <si>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</si>
  <si>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</si>
  <si>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</si>
  <si>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</si>
  <si>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</si>
  <si>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</si>
  <si>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</si>
  <si>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</si>
  <si>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</si>
  <si>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</si>
  <si>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</si>
  <si>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</si>
  <si>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</si>
  <si>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</si>
  <si>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</si>
  <si>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</si>
  <si>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</si>
  <si>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</si>
  <si>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</si>
  <si>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</si>
  <si>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</si>
  <si>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</si>
  <si>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</si>
  <si>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</si>
  <si>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</si>
  <si>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</si>
  <si>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</si>
  <si>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</si>
  <si>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</si>
  <si>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</si>
  <si>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</si>
  <si>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</si>
  <si>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</si>
  <si>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</si>
  <si>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</si>
  <si>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</si>
  <si>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</si>
  <si>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</si>
  <si>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</si>
  <si>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</si>
  <si>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</si>
  <si>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</si>
  <si>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</si>
  <si>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</si>
  <si>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</si>
  <si>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</si>
  <si>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</si>
  <si>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</si>
  <si>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</si>
  <si>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</si>
  <si>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</si>
  <si>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</si>
  <si>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</si>
  <si>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</si>
  <si>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</si>
  <si>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</si>
  <si>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</si>
  <si>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</si>
  <si>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</si>
  <si>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</si>
  <si>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</si>
  <si>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</si>
  <si>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</si>
  <si>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</si>
  <si>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</si>
  <si>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</si>
  <si>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</si>
  <si>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</si>
  <si>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</si>
  <si>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</si>
  <si>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</si>
  <si>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</si>
  <si>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</si>
  <si>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</si>
  <si>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</si>
  <si>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</si>
  <si>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</si>
  <si>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</si>
  <si>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</si>
  <si>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</si>
  <si>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</si>
  <si>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</si>
  <si>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</si>
  <si>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</si>
  <si>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</si>
  <si>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</si>
  <si>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</si>
  <si>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</si>
  <si>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</si>
  <si>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</si>
  <si>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</si>
  <si>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</si>
  <si>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</si>
  <si>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</si>
  <si>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</si>
  <si>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</si>
  <si>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</si>
  <si>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</si>
  <si>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</si>
  <si>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</si>
  <si>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</si>
  <si>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</si>
  <si>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</si>
  <si>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</si>
  <si>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</si>
  <si>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</si>
  <si>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</si>
  <si>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</si>
  <si>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</si>
  <si>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</si>
  <si>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</si>
  <si>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</si>
  <si>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</si>
  <si>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</si>
  <si>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</si>
  <si>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</si>
  <si>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</si>
  <si>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</si>
  <si>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</si>
  <si>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</si>
  <si>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</si>
  <si>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</si>
  <si>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</si>
  <si>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</si>
  <si>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</si>
  <si>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</si>
  <si>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</si>
  <si>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</si>
  <si>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</si>
  <si>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</si>
  <si>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</si>
  <si>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</si>
  <si>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</si>
  <si>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</si>
  <si>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</si>
  <si>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</si>
  <si>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</si>
  <si>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</si>
  <si>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</si>
  <si>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</si>
  <si>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</si>
  <si>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</si>
  <si>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</si>
  <si>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</si>
  <si>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</si>
  <si>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</si>
  <si>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</si>
  <si>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</si>
  <si>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</si>
  <si>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</si>
  <si>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</si>
  <si>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</si>
  <si>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</si>
  <si>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</si>
  <si>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</si>
  <si>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</si>
  <si>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</si>
  <si>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</si>
  <si>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</si>
  <si>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</si>
  <si>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</si>
  <si>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</si>
  <si>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</si>
  <si>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</si>
  <si>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</si>
  <si>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</si>
  <si>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</si>
  <si>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</si>
  <si>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</si>
  <si>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</si>
  <si>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</si>
  <si>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</si>
  <si>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</si>
  <si>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</si>
  <si>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</si>
  <si>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</si>
  <si>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</si>
  <si>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</si>
  <si>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</si>
  <si>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</si>
  <si>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</si>
  <si>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</si>
  <si>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</si>
  <si>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</si>
  <si>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</si>
  <si>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</si>
  <si>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</si>
  <si>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</si>
  <si>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</si>
  <si>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</si>
  <si>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</si>
  <si>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</si>
  <si>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</si>
  <si>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</si>
  <si>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</si>
  <si>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</si>
  <si>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</si>
  <si>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</si>
  <si>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</si>
  <si>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</si>
  <si>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</si>
  <si>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</si>
  <si>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</si>
  <si>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</si>
  <si>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</si>
  <si>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</si>
  <si>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</si>
  <si>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</si>
  <si>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</si>
  <si>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</si>
  <si>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</si>
  <si>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</si>
  <si>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</si>
  <si>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</si>
  <si>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</si>
  <si>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</si>
  <si>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</si>
  <si>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</si>
  <si>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</si>
  <si>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</si>
  <si>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</si>
  <si>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</si>
  <si>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</si>
  <si>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</si>
  <si>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</si>
  <si>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</si>
  <si>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</si>
  <si>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</si>
  <si>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</si>
  <si>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</si>
  <si>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</si>
  <si>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</si>
  <si>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</si>
  <si>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</si>
  <si>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</si>
  <si>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</si>
  <si>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</si>
  <si>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</si>
  <si>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</si>
  <si>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</si>
  <si>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</si>
  <si>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</si>
  <si>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</si>
  <si>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</si>
  <si>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</si>
  <si>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</si>
  <si>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</si>
  <si>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</si>
  <si>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</si>
  <si>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</si>
  <si>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</si>
  <si>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</si>
  <si>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</si>
  <si>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</si>
  <si>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</si>
  <si>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</si>
  <si>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</si>
  <si>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</si>
  <si>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</si>
  <si>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</si>
  <si>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</si>
  <si>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</si>
  <si>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</si>
  <si>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</si>
  <si>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</si>
  <si>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</si>
  <si>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</si>
  <si>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</si>
  <si>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</si>
  <si>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</si>
  <si>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</si>
  <si>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</si>
  <si>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</si>
  <si>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</si>
  <si>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</si>
  <si>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</si>
  <si>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</si>
  <si>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</si>
  <si>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</si>
  <si>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</si>
  <si>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</si>
  <si>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</si>
  <si>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</si>
  <si>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</si>
  <si>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</si>
  <si>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</si>
  <si>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</si>
  <si>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</si>
  <si>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</si>
  <si>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</si>
  <si>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</si>
  <si>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</si>
  <si>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</si>
  <si>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</si>
  <si>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</si>
  <si>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</si>
  <si>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</si>
  <si>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</si>
  <si>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</si>
  <si>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</si>
  <si>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</si>
  <si>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</si>
  <si>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</si>
  <si>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</si>
  <si>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</si>
  <si>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</si>
  <si>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</si>
  <si>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</si>
  <si>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</si>
  <si>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</si>
  <si>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</si>
  <si>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</si>
  <si>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</si>
  <si>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</si>
  <si>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</si>
  <si>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</si>
  <si>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</si>
  <si>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</si>
  <si>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</si>
  <si>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</si>
  <si>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</si>
  <si>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</si>
  <si>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</si>
  <si>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</si>
  <si>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</si>
  <si>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</si>
  <si>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</si>
  <si>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</si>
  <si>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</si>
  <si>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</si>
  <si>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</si>
  <si>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</si>
  <si>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</si>
  <si>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</si>
  <si>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</si>
  <si>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</si>
  <si>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</si>
  <si>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</si>
  <si>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</si>
  <si>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</si>
  <si>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</si>
  <si>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</si>
  <si>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</si>
  <si>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</si>
  <si>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</si>
  <si>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</si>
  <si>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</si>
  <si>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</si>
  <si>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</si>
  <si>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</si>
  <si>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</si>
  <si>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</si>
  <si>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</si>
  <si>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</si>
  <si>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</si>
  <si>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</si>
  <si>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</si>
  <si>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</si>
  <si>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</si>
  <si>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</si>
  <si>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</si>
  <si>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</si>
  <si>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</si>
  <si>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</si>
  <si>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</si>
  <si>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</si>
  <si>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</si>
  <si>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</si>
  <si>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</si>
  <si>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</si>
  <si>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</si>
  <si>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</si>
  <si>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</si>
  <si>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</si>
  <si>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</si>
  <si>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</si>
  <si>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</si>
  <si>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</si>
  <si>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</si>
  <si>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</si>
  <si>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</si>
  <si>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</si>
  <si>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</si>
  <si>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</si>
  <si>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</si>
  <si>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</si>
  <si>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</si>
  <si>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</si>
  <si>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</si>
  <si>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</si>
  <si>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</si>
  <si>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</si>
  <si>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</si>
  <si>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</si>
  <si>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</si>
  <si>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</si>
  <si>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</si>
  <si>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</si>
  <si>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</si>
  <si>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</si>
  <si>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</si>
  <si>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</si>
  <si>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</si>
  <si>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</si>
  <si>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</si>
  <si>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</si>
  <si>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</si>
  <si>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</si>
  <si>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</si>
  <si>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</si>
  <si>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</si>
  <si>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</si>
  <si>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</si>
  <si>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</si>
  <si>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</si>
  <si>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</si>
  <si>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</si>
  <si>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</si>
  <si>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</si>
  <si>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</si>
  <si>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</si>
  <si>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</si>
  <si>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</si>
  <si>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</si>
  <si>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</si>
  <si>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</si>
  <si>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</si>
  <si>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</si>
  <si>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</si>
  <si>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</si>
  <si>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</si>
  <si>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</si>
  <si>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</si>
  <si>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</si>
  <si>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</si>
  <si>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</si>
  <si>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</si>
  <si>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</si>
  <si>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</si>
  <si>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</si>
  <si>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</si>
  <si>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</si>
  <si>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</si>
  <si>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</si>
  <si>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</si>
  <si>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</si>
  <si>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</si>
  <si>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</si>
  <si>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</si>
  <si>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</si>
  <si>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</si>
  <si>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</si>
  <si>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</si>
  <si>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</si>
  <si>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</si>
  <si>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</si>
  <si>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</si>
  <si>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</si>
  <si>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</si>
  <si>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</si>
  <si>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</si>
  <si>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</si>
  <si>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</si>
  <si>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</si>
  <si>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</si>
  <si>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</si>
  <si>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</si>
  <si>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</si>
  <si>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</si>
  <si>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</si>
  <si>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</si>
  <si>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</si>
  <si>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</si>
  <si>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</si>
  <si>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</si>
  <si>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</si>
  <si>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</si>
  <si>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</si>
  <si>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</si>
  <si>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</si>
  <si>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</si>
  <si>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</si>
  <si>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</si>
  <si>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</si>
  <si>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</si>
  <si>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</si>
  <si>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</si>
  <si>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</si>
  <si>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</si>
  <si>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</si>
  <si>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</si>
  <si>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</si>
  <si>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</si>
  <si>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</si>
  <si>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</si>
  <si>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</si>
  <si>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</si>
  <si>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</si>
  <si>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</si>
  <si>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</si>
  <si>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</si>
  <si>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</si>
  <si>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</si>
  <si>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</si>
  <si>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</si>
  <si>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</si>
  <si>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</si>
  <si>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</si>
  <si>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</si>
  <si>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</si>
  <si>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</si>
  <si>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</si>
  <si>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</si>
  <si>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</si>
  <si>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</si>
  <si>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</si>
  <si>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</si>
  <si>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</si>
  <si>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</si>
  <si>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</si>
  <si>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</si>
  <si>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</si>
  <si>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</si>
  <si>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</si>
  <si>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</si>
  <si>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</si>
  <si>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</si>
  <si>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</si>
  <si>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</si>
  <si>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</si>
  <si>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</si>
  <si>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</si>
  <si>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</si>
  <si>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</si>
  <si>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</si>
  <si>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</si>
  <si>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</si>
  <si>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</si>
  <si>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</si>
  <si>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</si>
  <si>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</si>
  <si>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</si>
  <si>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</si>
  <si>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</si>
  <si>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</si>
  <si>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</si>
  <si>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</si>
  <si>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</si>
  <si>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</si>
  <si>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</si>
  <si>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</si>
  <si>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</si>
  <si>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</si>
  <si>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</si>
  <si>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</si>
  <si>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</si>
  <si>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</si>
  <si>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</si>
  <si>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</si>
  <si>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</si>
  <si>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</si>
  <si>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</si>
  <si>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</si>
  <si>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</si>
  <si>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</si>
  <si>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</si>
  <si>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</si>
  <si>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</si>
  <si>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</si>
  <si>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</si>
  <si>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</si>
  <si>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</si>
  <si>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</si>
  <si>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</si>
  <si>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</si>
  <si>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</si>
  <si>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</si>
  <si>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</si>
  <si>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</si>
  <si>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</si>
  <si>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</si>
  <si>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</si>
  <si>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</si>
  <si>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</si>
  <si>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</si>
  <si>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</si>
  <si>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</si>
  <si>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</si>
  <si>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</si>
  <si>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</si>
  <si>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</si>
  <si>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</si>
  <si>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</si>
  <si>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</si>
  <si>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</si>
  <si>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</si>
  <si>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</si>
  <si>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</si>
  <si>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</si>
  <si>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</si>
  <si>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</si>
  <si>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</si>
  <si>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</si>
  <si>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</si>
  <si>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</si>
  <si>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</si>
  <si>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</si>
  <si>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</si>
  <si>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</si>
  <si>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</si>
  <si>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</si>
  <si>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</si>
  <si>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</si>
  <si>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</si>
  <si>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</si>
  <si>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</si>
  <si>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</si>
  <si>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</si>
  <si>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</si>
  <si>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</si>
  <si>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</si>
  <si>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</si>
  <si>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</si>
  <si>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</si>
  <si>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</si>
  <si>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</si>
  <si>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</si>
  <si>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</si>
  <si>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</si>
  <si>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</si>
  <si>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</si>
  <si>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</si>
  <si>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</si>
  <si>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</si>
  <si>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</si>
  <si>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</si>
  <si>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</si>
  <si>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</si>
  <si>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</si>
  <si>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</si>
  <si>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</si>
  <si>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</si>
  <si>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</si>
  <si>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</si>
  <si>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</si>
  <si>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</si>
  <si>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</si>
  <si>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</si>
  <si>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</si>
  <si>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</si>
  <si>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</si>
  <si>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</si>
  <si>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</si>
  <si>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</si>
  <si>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</si>
  <si>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</si>
  <si>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</si>
  <si>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</si>
  <si>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</si>
  <si>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</si>
  <si>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</si>
  <si>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</si>
  <si>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</si>
  <si>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</si>
  <si>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</si>
  <si>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</si>
  <si>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</si>
  <si>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</si>
  <si>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</si>
  <si>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</si>
  <si>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</si>
  <si>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</si>
  <si>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</si>
  <si>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</si>
  <si>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</si>
  <si>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</si>
  <si>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</si>
  <si>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</si>
  <si>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</si>
  <si>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</si>
  <si>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</si>
  <si>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</si>
  <si>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</si>
  <si>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</si>
  <si>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</si>
  <si>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</si>
  <si>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</si>
  <si>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</si>
  <si>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</si>
  <si>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</si>
  <si>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</si>
  <si>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</si>
  <si>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</si>
  <si>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</si>
  <si>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</si>
  <si>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</si>
  <si>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</si>
  <si>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</si>
  <si>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</si>
  <si>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</si>
  <si>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</si>
  <si>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</si>
  <si>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</si>
  <si>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</si>
  <si>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</si>
  <si>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</si>
  <si>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</si>
  <si>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</si>
  <si>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</si>
  <si>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</si>
  <si>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</si>
  <si>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</si>
  <si>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</si>
  <si>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</si>
  <si>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</si>
  <si>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</si>
  <si>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</si>
  <si>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</si>
  <si>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</si>
  <si>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</si>
  <si>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</si>
  <si>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</si>
  <si>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</si>
  <si>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</si>
  <si>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</si>
  <si>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</si>
  <si>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</si>
  <si>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</si>
  <si>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</si>
  <si>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</si>
  <si>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</si>
  <si>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</si>
  <si>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</si>
  <si>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</si>
  <si>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</si>
  <si>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</si>
  <si>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</si>
  <si>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</si>
  <si>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</si>
  <si>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</si>
  <si>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</si>
  <si>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</si>
  <si>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</si>
  <si>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</si>
  <si>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</si>
  <si>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</si>
  <si>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</si>
  <si>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</si>
  <si>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</si>
  <si>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</si>
  <si>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</si>
  <si>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</si>
  <si>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</si>
  <si>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</si>
  <si>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</si>
  <si>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</si>
  <si>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</si>
  <si>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</si>
  <si>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</si>
  <si>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</si>
  <si>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</si>
  <si>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</si>
  <si>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</si>
  <si>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</si>
  <si>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</si>
  <si>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</si>
  <si>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</si>
  <si>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</si>
  <si>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</si>
  <si>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</si>
  <si>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</si>
  <si>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</si>
  <si>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</si>
  <si>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</si>
  <si>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</si>
  <si>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</si>
  <si>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</si>
  <si>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</si>
  <si>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</si>
  <si>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</si>
  <si>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</si>
  <si>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</si>
  <si>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</si>
  <si>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</si>
  <si>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</si>
  <si>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</si>
  <si>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</si>
  <si>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</si>
  <si>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</si>
  <si>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</si>
  <si>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</si>
  <si>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</si>
  <si>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</si>
  <si>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</si>
  <si>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</si>
  <si>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</si>
  <si>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</si>
  <si>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</si>
  <si>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</si>
  <si>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</si>
  <si>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</si>
  <si>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</si>
  <si>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</si>
  <si>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</si>
  <si>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</si>
  <si>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</si>
  <si>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</si>
  <si>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</si>
  <si>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</si>
  <si>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</si>
  <si>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</si>
  <si>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</si>
  <si>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</si>
  <si>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</si>
  <si>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</si>
  <si>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</si>
  <si>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</si>
  <si>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</si>
  <si>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</si>
  <si>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</si>
  <si>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</si>
  <si>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</si>
  <si>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</si>
  <si>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</si>
  <si>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</si>
  <si>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</si>
  <si>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</si>
  <si>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</si>
  <si>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</si>
  <si>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</si>
  <si>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</si>
  <si>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</si>
  <si>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</si>
  <si>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</si>
  <si>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</si>
  <si>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</si>
  <si>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</si>
  <si>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</si>
  <si>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</si>
  <si>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</si>
  <si>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</si>
  <si>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</si>
  <si>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</si>
  <si>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</si>
  <si>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</si>
  <si>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</si>
  <si>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</si>
  <si>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</si>
  <si>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</si>
  <si>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</si>
  <si>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</si>
  <si>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</si>
  <si>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</si>
  <si>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</si>
  <si>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</si>
  <si>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</si>
  <si>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</si>
  <si>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</si>
  <si>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</si>
  <si>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</si>
  <si>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</si>
  <si>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</si>
  <si>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</si>
  <si>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</si>
  <si>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</si>
  <si>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</si>
  <si>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</si>
  <si>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</si>
  <si>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</si>
  <si>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</si>
  <si>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</si>
  <si>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</si>
  <si>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</si>
  <si>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</si>
  <si>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</si>
  <si>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</si>
  <si>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</si>
  <si>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</si>
  <si>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</si>
  <si>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</si>
  <si>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</si>
  <si>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</si>
  <si>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</si>
  <si>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</si>
  <si>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</si>
  <si>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</si>
  <si>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</si>
  <si>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</si>
  <si>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</si>
  <si>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</si>
  <si>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</si>
  <si>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</si>
  <si>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</si>
  <si>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</si>
  <si>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</si>
  <si>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</si>
  <si>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</si>
  <si>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</si>
  <si>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</si>
  <si>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</si>
  <si>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</si>
  <si>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</si>
  <si>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</si>
  <si>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</si>
  <si>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</si>
  <si>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</si>
  <si>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</si>
  <si>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</si>
  <si>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</si>
  <si>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</si>
  <si>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</si>
  <si>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</si>
  <si>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</si>
  <si>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</si>
  <si>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</si>
  <si>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</si>
  <si>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</si>
  <si>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</si>
  <si>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</si>
  <si>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</si>
  <si>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</si>
  <si>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</si>
  <si>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</si>
  <si>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</si>
  <si>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</si>
  <si>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</si>
  <si>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</si>
  <si>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</si>
  <si>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</si>
  <si>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</si>
  <si>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</si>
  <si>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</si>
  <si>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</si>
  <si>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</si>
  <si>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</si>
  <si>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</si>
  <si>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</si>
  <si>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</si>
  <si>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</si>
  <si>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</si>
  <si>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</si>
  <si>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</si>
  <si>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</si>
  <si>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</si>
  <si>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</si>
  <si>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</si>
  <si>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</si>
  <si>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</si>
  <si>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</si>
  <si>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</si>
  <si>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</si>
  <si>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</si>
  <si>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</si>
  <si>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</si>
  <si>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</si>
  <si>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</si>
  <si>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</si>
  <si>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</si>
  <si>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</si>
  <si>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</si>
  <si>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</si>
  <si>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</si>
  <si>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</si>
  <si>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</si>
  <si>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</si>
  <si>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</si>
  <si>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</si>
  <si>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</si>
  <si>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</si>
  <si>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</si>
  <si>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</si>
  <si>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</si>
  <si>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</si>
  <si>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</si>
  <si>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</si>
  <si>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</si>
  <si>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</si>
  <si>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</si>
  <si>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</si>
  <si>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</si>
  <si>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</si>
  <si>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</si>
  <si>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</si>
  <si>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</si>
  <si>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</si>
  <si>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</si>
  <si>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</si>
  <si>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</si>
  <si>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</si>
  <si>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</si>
  <si>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</si>
  <si>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</si>
  <si>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</si>
  <si>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</si>
  <si>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</si>
  <si>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</si>
  <si>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</si>
  <si>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</si>
  <si>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</si>
  <si>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</si>
  <si>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</si>
  <si>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</si>
  <si>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</si>
  <si>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</si>
  <si>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</si>
  <si>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</si>
  <si>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</si>
  <si>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</si>
  <si>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</si>
  <si>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</si>
  <si>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</si>
  <si>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</si>
  <si>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</si>
  <si>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</si>
  <si>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</si>
  <si>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</si>
  <si>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</si>
  <si>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</si>
  <si>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</si>
  <si>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</si>
  <si>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</si>
  <si>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</si>
  <si>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</si>
  <si>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</si>
  <si>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</si>
  <si>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</si>
  <si>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</si>
  <si>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</si>
  <si>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</si>
  <si>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</si>
  <si>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</si>
  <si>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</si>
  <si>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</si>
  <si>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</si>
  <si>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</si>
  <si>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</si>
  <si>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</si>
  <si>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</si>
  <si>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</si>
  <si>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</si>
  <si>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</si>
  <si>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</si>
  <si>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</si>
  <si>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</si>
  <si>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</si>
  <si>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</si>
  <si>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</si>
  <si>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</si>
  <si>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</si>
  <si>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</si>
  <si>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</si>
  <si>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</si>
  <si>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</si>
  <si>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</si>
  <si>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</si>
  <si>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</si>
  <si>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</si>
  <si>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</si>
  <si>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</si>
  <si>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</si>
  <si>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</si>
  <si>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</si>
  <si>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</si>
  <si>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</si>
  <si>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</si>
  <si>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</si>
  <si>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</si>
  <si>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</si>
  <si>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</si>
  <si>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</si>
  <si>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</si>
  <si>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</si>
  <si>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</si>
  <si>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</si>
  <si>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</si>
  <si>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</si>
  <si>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</si>
  <si>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</si>
  <si>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</si>
  <si>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</si>
  <si>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</si>
  <si>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</si>
  <si>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</si>
  <si>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</si>
  <si>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</si>
  <si>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</si>
  <si>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</si>
  <si>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</si>
  <si>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</si>
  <si>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</si>
  <si>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</si>
  <si>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</si>
  <si>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</si>
  <si>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</si>
  <si>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</si>
  <si>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</si>
  <si>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</si>
  <si>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</si>
  <si>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</si>
  <si>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</si>
  <si>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</si>
  <si>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</si>
  <si>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</si>
  <si>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</si>
  <si>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</si>
  <si>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</si>
  <si>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</si>
  <si>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</si>
  <si>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</si>
  <si>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</si>
  <si>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</si>
  <si>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</si>
  <si>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</si>
  <si>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</si>
  <si>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</si>
  <si>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</si>
  <si>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</si>
  <si>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</si>
  <si>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</si>
  <si>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</si>
  <si>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</si>
  <si>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</si>
  <si>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</si>
  <si>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</si>
  <si>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</si>
  <si>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</si>
  <si>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</si>
  <si>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</si>
  <si>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</si>
  <si>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</si>
  <si>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</si>
  <si>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</si>
  <si>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</si>
  <si>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</si>
  <si>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</si>
  <si>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</si>
  <si>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</si>
  <si>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</si>
  <si>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</si>
  <si>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</si>
  <si>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</si>
  <si>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</si>
  <si>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</si>
  <si>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</si>
  <si>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</si>
  <si>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</si>
  <si>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</si>
  <si>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</si>
  <si>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</si>
  <si>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</si>
  <si>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</si>
  <si>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</si>
  <si>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</si>
  <si>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</si>
  <si>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</si>
  <si>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</si>
  <si>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</si>
  <si>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</si>
  <si>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</si>
  <si>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</si>
  <si>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</si>
  <si>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</si>
  <si>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</si>
  <si>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</si>
  <si>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</si>
  <si>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</si>
  <si>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</si>
  <si>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</si>
  <si>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</si>
  <si>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</si>
  <si>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</si>
  <si>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</si>
  <si>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</si>
  <si>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</si>
  <si>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</si>
  <si>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</si>
  <si>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</si>
  <si>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</si>
  <si>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</si>
  <si>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</si>
  <si>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</si>
  <si>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</si>
  <si>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</si>
  <si>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</si>
  <si>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</si>
  <si>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</si>
  <si>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</si>
  <si>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</si>
  <si>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</si>
  <si>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</si>
  <si>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</si>
  <si>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</si>
  <si>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</si>
  <si>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</si>
  <si>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</si>
  <si>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</si>
  <si>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</si>
  <si>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</si>
  <si>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</si>
  <si>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</si>
  <si>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</si>
  <si>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</si>
  <si>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</si>
  <si>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</si>
  <si>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</si>
  <si>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</si>
  <si>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</si>
  <si>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</si>
  <si>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</si>
  <si>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</si>
  <si>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</si>
  <si>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</si>
  <si>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</si>
  <si>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</si>
  <si>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</si>
  <si>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</si>
  <si>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</si>
  <si>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</si>
  <si>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</si>
  <si>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</si>
  <si>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</si>
  <si>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</si>
  <si>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</si>
  <si>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</si>
  <si>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</si>
  <si>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</si>
  <si>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</si>
  <si>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</si>
  <si>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</si>
  <si>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</si>
  <si>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</si>
  <si>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</si>
  <si>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</si>
  <si>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</si>
  <si>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</si>
  <si>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</si>
  <si>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</si>
  <si>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</si>
  <si>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</si>
  <si>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</si>
  <si>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</si>
  <si>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</si>
  <si>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</si>
  <si>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</si>
  <si>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</si>
  <si>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</si>
  <si>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</si>
  <si>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</si>
  <si>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</si>
  <si>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</si>
  <si>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</si>
  <si>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</si>
  <si>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</si>
  <si>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</si>
  <si>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</si>
  <si>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</si>
  <si>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</si>
  <si>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</si>
  <si>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</si>
  <si>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</si>
  <si>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</si>
  <si>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</si>
  <si>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</si>
  <si>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</si>
  <si>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</si>
  <si>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</si>
  <si>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</si>
  <si>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</si>
  <si>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</si>
  <si>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</si>
  <si>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</si>
  <si>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</si>
  <si>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</si>
  <si>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</si>
  <si>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</si>
  <si>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</si>
  <si>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</si>
  <si>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</si>
  <si>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</si>
  <si>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</si>
  <si>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</si>
  <si>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</si>
  <si>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</si>
  <si>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</si>
  <si>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</si>
  <si>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</si>
  <si>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</si>
  <si>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</si>
  <si>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</si>
  <si>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</si>
  <si>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</si>
  <si>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</si>
  <si>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</si>
  <si>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</si>
  <si>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</si>
  <si>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</si>
  <si>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</si>
  <si>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</si>
  <si>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</si>
  <si>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</si>
  <si>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</si>
  <si>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</si>
  <si>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</si>
  <si>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</si>
  <si>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Коломия</t>
  </si>
  <si>
    <t>Міський голова</t>
  </si>
  <si>
    <t xml:space="preserve">             </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</si>
  <si>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0117367  Виконання інвестиційних проектів в рамках реалізації заходів, спрямованих на розвиток системи охорони здоров'я у сільській місцевості)</t>
  </si>
  <si>
    <t xml:space="preserve"> КОШТОРИС 
на 2020 рік</t>
  </si>
  <si>
    <t>Ігор Слюзар</t>
  </si>
  <si>
    <t>ПЛАН
спеціального фонду бюджету (за винятком власних надходжень бюджетних установ та відповідних видатків)
на 2020 рік</t>
  </si>
  <si>
    <t>ЗВЕДЕННЯ ПОКАЗНИКІВ СПЕЦІАЛЬНОГО ФОНДУ КОШТОРИСУ НА 2020 РІК</t>
  </si>
  <si>
    <t>НА 2020 РІК</t>
  </si>
  <si>
    <t>ПОГОДЖЕНО</t>
  </si>
  <si>
    <t>ЗАТВЕРДЖЕНО</t>
  </si>
  <si>
    <t>Наказ Міністерства фінансів України</t>
  </si>
  <si>
    <t>(посада)</t>
  </si>
  <si>
    <t>від 28 січня 2002 р. №57</t>
  </si>
  <si>
    <t xml:space="preserve">            (у редакції наказу Міністерства фінансівУкраїни</t>
  </si>
  <si>
    <t>(підпис)                                          (ініціали і прізвище)</t>
  </si>
  <si>
    <t>від 3 лютого 2005 р. №56)</t>
  </si>
  <si>
    <t>(число,місяць,рік)</t>
  </si>
  <si>
    <t xml:space="preserve"> (посада)</t>
  </si>
  <si>
    <t xml:space="preserve"> (підпис)</t>
  </si>
  <si>
    <t>МП</t>
  </si>
  <si>
    <t>ПЛАН ВИКОРИСТАННЯ БЮДЖЕТНИХ КОШТІВ</t>
  </si>
  <si>
    <t>№</t>
  </si>
  <si>
    <t>Показники</t>
  </si>
  <si>
    <t>Разом</t>
  </si>
  <si>
    <t>1.</t>
  </si>
  <si>
    <t>1.1</t>
  </si>
  <si>
    <t>Грошове утримання військовослужбовців</t>
  </si>
  <si>
    <t>Оплата інших енергоносіїв</t>
  </si>
  <si>
    <t>Дослідження і розробки, видатки державного (регіонального) значення</t>
  </si>
  <si>
    <t>Обслуговування боргових зобов"язань</t>
  </si>
  <si>
    <t>Обслуговування внутрішніх боргових зобов"язань</t>
  </si>
  <si>
    <t>Обслуговування зовнішніх боргових зобов"язань</t>
  </si>
  <si>
    <t>1.2</t>
  </si>
  <si>
    <t>Капітальне будівництво (придбання) інших об"єктів</t>
  </si>
  <si>
    <t>Реконструкція та реставрація інших об"єктів</t>
  </si>
  <si>
    <t>1.3</t>
  </si>
  <si>
    <t>Надання внутрішніх кредитів</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</si>
  <si>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</si>
  <si>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</si>
  <si>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</si>
  <si>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1.4</t>
  </si>
  <si>
    <t>Надання зовнішніх кредитів</t>
  </si>
  <si>
    <t>наказом Міністерства фінансів України</t>
  </si>
  <si>
    <t>від 3 лютого 2005 р. N 86</t>
  </si>
  <si>
    <t>(сума літерами і цифрами)</t>
  </si>
  <si>
    <t xml:space="preserve">         (підпис)           (ініціали і прізвище)</t>
  </si>
  <si>
    <t>(число, місяць, рік)                          М.П.</t>
  </si>
  <si>
    <t>ПОМІСЯЧНИЙ ПЛАН ВИКОРИСТАННЯ БЮДЖЕТНИХ КОШТІВ</t>
  </si>
  <si>
    <t>Найменування видатків</t>
  </si>
  <si>
    <t>Призначено на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</si>
  <si>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</si>
  <si>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</si>
  <si>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</si>
  <si>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</si>
  <si>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</si>
  <si>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</si>
  <si>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</si>
  <si>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</si>
  <si>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</si>
  <si>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</si>
  <si>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</si>
  <si>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</si>
  <si>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на рік</t>
  </si>
  <si>
    <t>Поточні видатки:</t>
  </si>
  <si>
    <t>Нарахування на заробітну плату</t>
  </si>
  <si>
    <t>Придбання товарів і послуг</t>
  </si>
  <si>
    <t>Предмети, матеріали, обладнання та інвентар у т. ч. м'який інвентар та обмурдирування</t>
  </si>
  <si>
    <t xml:space="preserve">Видатки на відрядження </t>
  </si>
  <si>
    <t>Оплата водопостачання і
 водовідведення</t>
  </si>
  <si>
    <t>Поточні трансферти населенню</t>
  </si>
  <si>
    <t>Інші поточні трансферти населенню (безкоштовні + наркотики)</t>
  </si>
  <si>
    <t>Окремі заходи</t>
  </si>
  <si>
    <t>на 2020 рік</t>
  </si>
  <si>
    <t>Затверджений у сумі</t>
  </si>
  <si>
    <t>в т.ч. по місяцях                                                                                                станом на 01.01.2020</t>
  </si>
  <si>
    <t>Кошторисні призначення по КНП КМР "Коломийський міський центр ПМСД "на 2020 рік</t>
  </si>
  <si>
    <t>Коломийська міська рада</t>
  </si>
  <si>
    <t>04054334</t>
  </si>
  <si>
    <t>Ігор СЛЮЗАР</t>
  </si>
  <si>
    <t>Марія БУРТИК</t>
  </si>
  <si>
    <t>Галина ВЛАДИКА</t>
  </si>
  <si>
    <t xml:space="preserve">      січня 2020</t>
  </si>
  <si>
    <t>Директор</t>
  </si>
  <si>
    <t>.01</t>
  </si>
  <si>
    <t>.02</t>
  </si>
  <si>
    <t>.03</t>
  </si>
  <si>
    <t>.04</t>
  </si>
  <si>
    <t>.05</t>
  </si>
  <si>
    <t>.06</t>
  </si>
  <si>
    <t>.07</t>
  </si>
  <si>
    <t>.08</t>
  </si>
  <si>
    <t>.09</t>
  </si>
  <si>
    <t>.10</t>
  </si>
  <si>
    <t>.11</t>
  </si>
  <si>
    <t>.12</t>
  </si>
  <si>
    <t>сума</t>
  </si>
  <si>
    <t>різниця</t>
  </si>
  <si>
    <t>300000.00 (Триста тисяч грн.00 коп)</t>
  </si>
  <si>
    <t>0110150</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</si>
  <si>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t>
  </si>
  <si>
    <t>300000,00 (Триста тисяч грн.00 коп)</t>
  </si>
  <si>
    <t>(Триста тисяч грн. 00 коп.)</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</si>
  <si>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t>
  </si>
  <si>
    <t>Виконання інвестиційних проектів в рамках реалізації заходів, спрямованих на розвиток системи охорони здоров'я у сільській місцевості)</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</si>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</sst>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0;\-#,##0.00;#,&quot;-&quot;"/>
    <numFmt numFmtId="167" formatCode="0.00000"/>
  </numFmts>
  <fonts count="106">
    <font>
      <sz val="10"/>
      <name val="Arial Cyr"/>
      <charset val="204"/>
    </font>
    <font>
      <sz val="10"/>
      <name val="Arial Cyr"/>
      <charset val="204"/>
    </font>
    <font>
      <sz val="10"/>
      <name val="Times New Roman Cyr"/>
      <family val="1"/>
      <charset val="204"/>
    </font>
    <font>
      <b/>
      <sz val="14"/>
      <name val="Times New Roman Cyr"/>
      <family val="1"/>
      <charset val="204"/>
    </font>
    <font>
      <b/>
      <sz val="11"/>
      <name val="Times New Roman Cyr"/>
      <family val="1"/>
      <charset val="204"/>
    </font>
    <font>
      <sz val="9"/>
      <name val="Times New Roman Cyr"/>
      <family val="1"/>
      <charset val="204"/>
    </font>
    <font>
      <sz val="11"/>
      <name val="Times New Roman Cyr"/>
      <family val="1"/>
      <charset val="204"/>
    </font>
    <font>
      <sz val="8"/>
      <name val="Times New Roman Cyr"/>
      <family val="1"/>
      <charset val="204"/>
    </font>
    <font>
      <i/>
      <sz val="11"/>
      <name val="Times New Roman Cyr"/>
      <family val="1"/>
      <charset val="204"/>
    </font>
    <font>
      <b/>
      <u/>
      <sz val="11"/>
      <name val="Times New Roman Cyr"/>
      <family val="1"/>
      <charset val="204"/>
    </font>
    <font>
      <sz val="10"/>
      <color indexed="8"/>
      <name val="Times New Roman Cyr"/>
      <family val="1"/>
      <charset val="204"/>
    </font>
    <font>
      <i/>
      <sz val="10"/>
      <name val="Times New Roman Cyr"/>
      <family val="1"/>
      <charset val="204"/>
    </font>
    <font>
      <u/>
      <sz val="10"/>
      <color indexed="12"/>
      <name val="Arial Cyr"/>
      <charset val="204"/>
    </font>
    <font>
      <sz val="11"/>
      <name val="Times New Roman Cyr"/>
      <charset val="204"/>
    </font>
    <font>
      <b/>
      <sz val="11"/>
      <name val="Times New Roman Cyr"/>
      <charset val="204"/>
    </font>
    <font>
      <b/>
      <sz val="12"/>
      <name val="Times New Roman Cyr"/>
      <charset val="204"/>
    </font>
    <font>
      <sz val="12"/>
      <name val="Times New Roman Cyr"/>
      <charset val="204"/>
    </font>
    <font>
      <sz val="12"/>
      <name val="Times New Roman Cyr"/>
      <family val="1"/>
      <charset val="204"/>
    </font>
    <font>
      <b/>
      <sz val="12"/>
      <name val="Times New Roman Cyr"/>
      <family val="1"/>
      <charset val="204"/>
    </font>
    <font>
      <sz val="10"/>
      <name val="Arial Cyr"/>
      <charset val="204"/>
    </font>
    <font>
      <b/>
      <sz val="8"/>
      <name val="Times New Roman Cyr"/>
      <family val="1"/>
      <charset val="204"/>
    </font>
    <font>
      <i/>
      <sz val="8"/>
      <name val="Times New Roman Cyr"/>
      <family val="1"/>
      <charset val="204"/>
    </font>
    <font>
      <sz val="10"/>
      <name val="Times New Roman"/>
      <family val="1"/>
      <charset val="204"/>
    </font>
    <font>
      <sz val="12"/>
      <name val="Times New Roman"/>
      <family val="1"/>
      <charset val="204"/>
    </font>
    <font>
      <b/>
      <sz val="12"/>
      <name val="Times New Roman"/>
      <family val="1"/>
      <charset val="204"/>
    </font>
    <font>
      <i/>
      <sz val="12"/>
      <name val="Times New Roman"/>
      <family val="1"/>
      <charset val="204"/>
    </font>
    <font>
      <b/>
      <i/>
      <sz val="12"/>
      <name val="Times New Roman Cyr"/>
      <charset val="204"/>
    </font>
    <font>
      <i/>
      <sz val="10"/>
      <name val="Arial Cyr"/>
      <charset val="204"/>
    </font>
    <font>
      <u/>
      <sz val="11"/>
      <name val="Times New Roman Cyr"/>
      <family val="1"/>
      <charset val="204"/>
    </font>
    <font>
      <b/>
      <sz val="11"/>
      <color indexed="8"/>
      <name val="Times New Roman"/>
      <family val="1"/>
      <charset val="204"/>
    </font>
    <font>
      <sz val="11"/>
      <color indexed="8"/>
      <name val="Times New Roman"/>
      <family val="1"/>
      <charset val="204"/>
    </font>
    <font>
      <b/>
      <sz val="18"/>
      <color indexed="10"/>
      <name val="Adobe Garamond Pro Bold"/>
      <family val="1"/>
    </font>
    <font>
      <sz val="8"/>
      <name val="Times New Roman"/>
      <family val="1"/>
      <charset val="204"/>
    </font>
    <font>
      <sz val="11"/>
      <color indexed="8"/>
      <name val="Calibri"/>
      <family val="2"/>
      <charset val="204"/>
    </font>
    <font>
      <sz val="9"/>
      <name val="Arial Cyr"/>
      <charset val="204"/>
    </font>
    <font>
      <i/>
      <sz val="11"/>
      <name val="Times New Roman Cyr"/>
      <charset val="204"/>
    </font>
    <font>
      <sz val="10"/>
      <name val="Times New Roman Cyr"/>
      <charset val="204"/>
    </font>
    <font>
      <b/>
      <i/>
      <sz val="10"/>
      <name val="Times New Roman Cyr"/>
      <charset val="204"/>
    </font>
    <font>
      <sz val="10"/>
      <name val="Arial"/>
      <family val="2"/>
      <charset val="204"/>
    </font>
    <font>
      <i/>
      <sz val="10"/>
      <color indexed="8"/>
      <name val="Times New Roman Cyr"/>
      <charset val="204"/>
    </font>
    <font>
      <sz val="8"/>
      <name val="Times New Roman Cyr"/>
      <charset val="204"/>
    </font>
    <font>
      <b/>
      <sz val="14"/>
      <name val="Times New Roman"/>
      <family val="1"/>
      <charset val="204"/>
    </font>
    <font>
      <sz val="14"/>
      <name val="Times New Roman"/>
      <family val="1"/>
      <charset val="204"/>
    </font>
    <font>
      <i/>
      <sz val="14"/>
      <name val="Times New Roman"/>
      <family val="1"/>
      <charset val="204"/>
    </font>
    <font>
      <b/>
      <sz val="10"/>
      <name val="Times New Roman Cyr"/>
      <family val="1"/>
      <charset val="204"/>
    </font>
    <font>
      <b/>
      <sz val="10"/>
      <name val="Times New Roman Cyr"/>
      <charset val="204"/>
    </font>
    <font>
      <sz val="14"/>
      <name val="Times New Roman Cyr"/>
    </font>
    <font>
      <sz val="12"/>
      <name val="Times New Roman Cyr"/>
    </font>
    <font>
      <sz val="8"/>
      <name val="Times New Roman Cyr"/>
    </font>
    <font>
      <b/>
      <sz val="14"/>
      <name val="Times New Roman Cyr"/>
      <charset val="204"/>
    </font>
    <font>
      <sz val="11"/>
      <name val="Times New Roman CYR"/>
      <family val="1"/>
    </font>
    <font>
      <b/>
      <sz val="10"/>
      <name val="Times New Roman"/>
      <family val="1"/>
      <charset val="204"/>
    </font>
    <font>
      <sz val="9"/>
      <name val="Times New Roman"/>
      <family val="1"/>
      <charset val="204"/>
    </font>
    <font>
      <b/>
      <sz val="9"/>
      <name val="Times New Roman"/>
      <family val="1"/>
      <charset val="204"/>
    </font>
    <font>
      <b/>
      <sz val="11"/>
      <name val="Times New Roman"/>
      <family val="1"/>
      <charset val="204"/>
    </font>
    <font>
      <sz val="11"/>
      <name val="Times New Roman"/>
      <family val="1"/>
      <charset val="204"/>
    </font>
    <font>
      <b/>
      <i/>
      <sz val="11"/>
      <name val="Times New Roman"/>
      <family val="1"/>
      <charset val="204"/>
    </font>
    <font>
      <b/>
      <i/>
      <sz val="10"/>
      <name val="Times New Roman"/>
      <family val="1"/>
      <charset val="204"/>
    </font>
    <font>
      <i/>
      <sz val="10"/>
      <name val="Times New Roman"/>
      <family val="1"/>
      <charset val="204"/>
    </font>
    <font>
      <sz val="12"/>
      <name val="Times New Roman"/>
      <family val="1"/>
    </font>
    <font>
      <sz val="11"/>
      <name val="Times New Roman"/>
      <family val="1"/>
    </font>
    <font>
      <sz val="12"/>
      <name val="Arial Cyr"/>
    </font>
    <font>
      <sz val="9"/>
      <name val="Times New Roman"/>
      <family val="1"/>
    </font>
    <font>
      <u/>
      <sz val="11"/>
      <name val="Times New Roman Cyr"/>
      <family val="1"/>
    </font>
    <font>
      <sz val="11"/>
      <name val="Arial Cyr"/>
    </font>
    <font>
      <sz val="10"/>
      <name val="Times New Roman"/>
      <family val="1"/>
    </font>
    <font>
      <sz val="8"/>
      <name val="Times New Roman"/>
      <family val="1"/>
    </font>
    <font>
      <u/>
      <sz val="10"/>
      <name val="Times New Roman"/>
      <family val="1"/>
    </font>
    <font>
      <b/>
      <sz val="12"/>
      <name val="Times New Roman"/>
      <family val="1"/>
    </font>
    <font>
      <sz val="10"/>
      <name val="Arial Cyr"/>
    </font>
    <font>
      <b/>
      <sz val="8"/>
      <name val="Times New Roman"/>
      <family val="1"/>
      <charset val="204"/>
    </font>
    <font>
      <b/>
      <sz val="12"/>
      <name val="Arial Cyr"/>
    </font>
    <font>
      <sz val="8"/>
      <name val="Arial Cyr"/>
    </font>
    <font>
      <b/>
      <i/>
      <sz val="9"/>
      <name val="Times New Roman"/>
      <family val="1"/>
      <charset val="204"/>
    </font>
    <font>
      <i/>
      <sz val="9"/>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Arial"/>
      <family val="2"/>
      <charset val="204"/>
    </font>
    <font>
      <sz val="8"/>
      <color rgb="FF000000"/>
      <name val="Times New Roman"/>
      <family val="1"/>
      <charset val="204"/>
    </font>
    <font>
      <sz val="12"/>
      <color theme="1"/>
      <name val="Times New Roman"/>
      <family val="1"/>
      <charset val="204"/>
    </font>
    <font>
      <sz val="10"/>
      <color theme="1"/>
      <name val="Times New Roman"/>
      <family val="1"/>
      <charset val="204"/>
    </font>
    <font>
      <sz val="10"/>
      <color theme="1"/>
      <name val="Arial Cyr"/>
      <charset val="204"/>
    </font>
    <font>
      <b/>
      <sz val="12"/>
      <color theme="1"/>
      <name val="Times New Roman"/>
      <family val="1"/>
      <charset val="204"/>
    </font>
    <font>
      <b/>
      <sz val="14"/>
      <color theme="1"/>
      <name val="Times New Roman"/>
      <family val="1"/>
      <charset val="204"/>
    </font>
    <font>
      <sz val="14"/>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Cyr"/>
    </font>
    <font>
      <sz val="10"/>
      <color theme="0"/>
      <name val="Arial Cyr"/>
    </font>
    <font>
      <sz val="12"/>
      <name val="Arial Cyr"/>
      <charset val="204"/>
    </font>
    <font>
      <u/>
      <sz val="12"/>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00"/>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29">
    <xf numFmtId="0" fontId="0" fillId="0" borderId="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7" fillId="10" borderId="28" applyNumberFormat="0" applyAlignment="0" applyProtection="0"/>
    <xf numFmtId="0" fontId="78" fillId="11" borderId="29" applyNumberFormat="0" applyAlignment="0" applyProtection="0"/>
    <xf numFmtId="0" fontId="79" fillId="11" borderId="28" applyNumberFormat="0" applyAlignment="0" applyProtection="0"/>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0" fontId="80" fillId="0" borderId="30" applyNumberFormat="0" applyFill="0" applyAlignment="0" applyProtection="0"/>
    <xf numFmtId="0" fontId="81" fillId="0" borderId="31" applyNumberFormat="0" applyFill="0" applyAlignment="0" applyProtection="0"/>
    <xf numFmtId="0" fontId="82" fillId="0" borderId="32" applyNumberFormat="0" applyFill="0" applyAlignment="0" applyProtection="0"/>
    <xf numFmtId="0" fontId="82" fillId="0" borderId="0" applyNumberFormat="0" applyFill="0" applyBorder="0" applyAlignment="0" applyProtection="0"/>
    <xf numFmtId="0" fontId="69" fillId="0" borderId="0"/>
    <xf numFmtId="0" fontId="83" fillId="0" borderId="33" applyNumberFormat="0" applyFill="0" applyAlignment="0" applyProtection="0"/>
    <xf numFmtId="0" fontId="84" fillId="12" borderId="34" applyNumberFormat="0" applyAlignment="0" applyProtection="0"/>
    <xf numFmtId="0" fontId="85" fillId="0" borderId="0" applyNumberFormat="0" applyFill="0" applyBorder="0" applyAlignment="0" applyProtection="0"/>
    <xf numFmtId="0" fontId="86" fillId="13" borderId="0" applyNumberFormat="0" applyBorder="0" applyAlignment="0" applyProtection="0"/>
    <xf numFmtId="0" fontId="75" fillId="0" borderId="0"/>
    <xf numFmtId="0" fontId="19" fillId="0" borderId="0"/>
    <xf numFmtId="0" fontId="87" fillId="14" borderId="0" applyNumberFormat="0" applyBorder="0" applyAlignment="0" applyProtection="0"/>
    <xf numFmtId="0" fontId="88" fillId="0" borderId="0" applyNumberFormat="0" applyFill="0" applyBorder="0" applyAlignment="0" applyProtection="0"/>
    <xf numFmtId="0" fontId="75" fillId="15" borderId="35" applyNumberFormat="0" applyFont="0" applyAlignment="0" applyProtection="0"/>
    <xf numFmtId="0" fontId="89" fillId="0" borderId="36" applyNumberFormat="0" applyFill="0" applyAlignment="0" applyProtection="0"/>
    <xf numFmtId="0" fontId="90" fillId="0" borderId="0" applyNumberFormat="0" applyFill="0" applyBorder="0" applyAlignment="0" applyProtection="0"/>
    <xf numFmtId="0" fontId="91" fillId="16" borderId="0" applyNumberFormat="0" applyBorder="0" applyAlignment="0" applyProtection="0"/>
  </cellStyleXfs>
  <cellXfs count="510">
    <xf numFmtId="0" fontId="0" fillId="0" borderId="0" xfId="0"/>
    <xf numFmtId="0" fontId="2" fillId="0" borderId="0" xfId="0" applyFont="1"/>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xf numFmtId="0" fontId="6" fillId="0" borderId="0" xfId="0" applyFont="1" applyBorder="1" applyAlignment="1">
      <alignment horizontal="center"/>
    </xf>
    <xf numFmtId="0" fontId="6" fillId="0" borderId="0" xfId="0" applyFont="1" applyAlignment="1"/>
    <xf numFmtId="0" fontId="2" fillId="0" borderId="0" xfId="0" applyFont="1" applyFill="1" applyAlignment="1">
      <alignment horizontal="center"/>
    </xf>
    <xf numFmtId="0" fontId="2" fillId="0" borderId="0" xfId="0" applyFont="1" applyFill="1"/>
    <xf numFmtId="0" fontId="6" fillId="0" borderId="0" xfId="0" applyFont="1" applyFill="1" applyBorder="1" applyAlignment="1">
      <alignment horizontal="left"/>
    </xf>
    <xf numFmtId="0" fontId="6" fillId="0" borderId="0" xfId="0" applyFont="1" applyFill="1" applyBorder="1" applyAlignment="1">
      <alignment horizontal="center"/>
    </xf>
    <xf numFmtId="0" fontId="2" fillId="0" borderId="0" xfId="0" applyFont="1" applyFill="1" applyBorder="1"/>
    <xf numFmtId="0" fontId="6" fillId="0" borderId="0" xfId="0" applyFont="1" applyFill="1"/>
    <xf numFmtId="0" fontId="8" fillId="0" borderId="0" xfId="0" applyFont="1" applyFill="1"/>
    <xf numFmtId="0" fontId="2" fillId="0" borderId="1" xfId="0" applyFont="1" applyFill="1" applyBorder="1" applyAlignment="1">
      <alignment horizontal="center" vertical="top"/>
    </xf>
    <xf numFmtId="0" fontId="4" fillId="0" borderId="0" xfId="0" applyFont="1" applyFill="1"/>
    <xf numFmtId="0" fontId="9" fillId="0" borderId="0" xfId="0" applyFont="1" applyFill="1"/>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xf numFmtId="0" fontId="4" fillId="0" borderId="0" xfId="0" applyFont="1" applyFill="1" applyAlignment="1"/>
    <xf numFmtId="0" fontId="6" fillId="0" borderId="0" xfId="0" applyFont="1" applyFill="1" applyBorder="1"/>
    <xf numFmtId="0" fontId="2" fillId="0" borderId="0" xfId="0" applyFont="1" applyFill="1" applyAlignment="1"/>
    <xf numFmtId="0" fontId="6" fillId="0" borderId="0" xfId="0" applyFont="1" applyFill="1" applyAlignment="1">
      <alignment horizontal="left"/>
    </xf>
    <xf numFmtId="0" fontId="6" fillId="0" borderId="0" xfId="0" applyFont="1" applyBorder="1" applyAlignment="1"/>
    <xf numFmtId="0" fontId="4" fillId="0" borderId="0" xfId="0" applyFont="1" applyBorder="1" applyAlignment="1"/>
    <xf numFmtId="0" fontId="8" fillId="0" borderId="0" xfId="0" applyFont="1" applyFill="1" applyAlignment="1">
      <alignment vertical="top"/>
    </xf>
    <xf numFmtId="0" fontId="2" fillId="0" borderId="0" xfId="0" applyFont="1" applyFill="1" applyBorder="1" applyAlignment="1">
      <alignment horizontal="center" vertical="top"/>
    </xf>
    <xf numFmtId="0" fontId="6" fillId="0" borderId="0" xfId="0" applyFont="1"/>
    <xf numFmtId="0" fontId="6" fillId="0" borderId="0" xfId="0" applyFont="1" applyFill="1" applyAlignment="1">
      <alignment vertical="top"/>
    </xf>
    <xf numFmtId="0" fontId="2" fillId="0" borderId="0" xfId="0" applyFont="1" applyAlignment="1">
      <alignment horizontal="center" vertical="top" wrapText="1"/>
    </xf>
    <xf numFmtId="0" fontId="2" fillId="0" borderId="0" xfId="0" applyFont="1" applyFill="1" applyBorder="1" applyAlignment="1" applyProtection="1">
      <alignment horizontal="center" vertical="top"/>
      <protection locked="0"/>
    </xf>
    <xf numFmtId="165" fontId="6" fillId="0" borderId="0" xfId="0" applyNumberFormat="1" applyFont="1" applyFill="1"/>
    <xf numFmtId="0" fontId="4" fillId="0" borderId="0" xfId="0" applyFont="1" applyFill="1" applyBorder="1" applyAlignment="1">
      <alignment horizontal="center"/>
    </xf>
    <xf numFmtId="0" fontId="2" fillId="0" borderId="0"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vertical="top"/>
    </xf>
    <xf numFmtId="0" fontId="8" fillId="0" borderId="1" xfId="0" applyFont="1" applyFill="1" applyBorder="1" applyAlignment="1">
      <alignment wrapText="1"/>
    </xf>
    <xf numFmtId="0" fontId="4" fillId="0" borderId="1" xfId="0" applyFont="1" applyFill="1" applyBorder="1" applyAlignment="1">
      <alignment horizontal="center" wrapText="1"/>
    </xf>
    <xf numFmtId="0" fontId="6" fillId="0" borderId="1" xfId="0" applyFont="1" applyFill="1" applyBorder="1" applyAlignment="1">
      <alignment horizontal="left" wrapText="1"/>
    </xf>
    <xf numFmtId="0" fontId="11" fillId="0" borderId="1" xfId="0" applyFont="1" applyFill="1" applyBorder="1" applyAlignment="1">
      <alignment wrapText="1"/>
    </xf>
    <xf numFmtId="0" fontId="2" fillId="0" borderId="0" xfId="0" applyFont="1" applyFill="1" applyBorder="1" applyAlignment="1"/>
    <xf numFmtId="0" fontId="2"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0" fillId="0" borderId="1" xfId="0" applyFont="1" applyFill="1" applyBorder="1" applyAlignment="1">
      <alignment horizontal="left" wrapText="1"/>
    </xf>
    <xf numFmtId="0" fontId="6" fillId="0" borderId="1" xfId="0" applyFont="1" applyFill="1" applyBorder="1" applyAlignment="1">
      <alignment horizontal="center"/>
    </xf>
    <xf numFmtId="0" fontId="2" fillId="0" borderId="0" xfId="0" applyFont="1" applyFill="1" applyBorder="1" applyAlignment="1">
      <alignment horizontal="center" wrapText="1"/>
    </xf>
    <xf numFmtId="0" fontId="6" fillId="0" borderId="0" xfId="0" applyFont="1" applyFill="1" applyBorder="1" applyAlignment="1">
      <alignment horizontal="center" vertical="top"/>
    </xf>
    <xf numFmtId="0" fontId="5" fillId="0" borderId="0" xfId="0" applyFont="1" applyFill="1" applyBorder="1" applyAlignment="1">
      <alignment horizontal="left"/>
    </xf>
    <xf numFmtId="0" fontId="14" fillId="0" borderId="1" xfId="0" applyFont="1" applyFill="1" applyBorder="1" applyAlignment="1">
      <alignment horizontal="center" vertical="top"/>
    </xf>
    <xf numFmtId="0" fontId="6" fillId="0" borderId="0" xfId="0" applyFont="1" applyFill="1" applyAlignment="1">
      <alignment horizontal="center" vertical="top"/>
    </xf>
    <xf numFmtId="0" fontId="16" fillId="0" borderId="2" xfId="0" applyFont="1" applyFill="1" applyBorder="1" applyAlignment="1"/>
    <xf numFmtId="0" fontId="7" fillId="0" borderId="0" xfId="0" applyFont="1" applyFill="1" applyAlignment="1">
      <alignment horizontal="center" vertical="top"/>
    </xf>
    <xf numFmtId="0" fontId="7" fillId="0" borderId="0" xfId="0" applyFont="1" applyFill="1" applyAlignment="1">
      <alignment vertical="top"/>
    </xf>
    <xf numFmtId="0" fontId="7" fillId="0" borderId="0" xfId="0" applyFont="1" applyFill="1" applyAlignment="1"/>
    <xf numFmtId="0" fontId="7" fillId="0" borderId="0" xfId="0" applyFont="1" applyAlignment="1"/>
    <xf numFmtId="0" fontId="20" fillId="0" borderId="0" xfId="0" applyFont="1" applyAlignment="1">
      <alignment horizontal="center"/>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Border="1" applyAlignment="1"/>
    <xf numFmtId="0" fontId="21" fillId="0" borderId="0" xfId="0" applyFont="1" applyAlignment="1">
      <alignment horizontal="center"/>
    </xf>
    <xf numFmtId="0" fontId="7" fillId="0" borderId="0" xfId="0" applyFont="1" applyFill="1" applyBorder="1" applyAlignment="1">
      <alignment vertical="top"/>
    </xf>
    <xf numFmtId="0" fontId="7" fillId="0" borderId="0" xfId="0" applyFont="1" applyFill="1" applyBorder="1" applyAlignment="1"/>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2" fontId="14" fillId="0" borderId="1" xfId="0" applyNumberFormat="1" applyFont="1" applyFill="1" applyBorder="1" applyAlignment="1">
      <alignment horizontal="right"/>
    </xf>
    <xf numFmtId="2" fontId="6" fillId="0" borderId="1" xfId="0" applyNumberFormat="1" applyFont="1" applyFill="1" applyBorder="1" applyAlignment="1" applyProtection="1">
      <alignment horizontal="right"/>
      <protection locked="0"/>
    </xf>
    <xf numFmtId="0" fontId="22" fillId="0" borderId="0" xfId="0" applyFont="1"/>
    <xf numFmtId="0" fontId="23"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18" fillId="0" borderId="0" xfId="0" applyFont="1" applyFill="1" applyAlignment="1">
      <alignment wrapText="1"/>
    </xf>
    <xf numFmtId="0" fontId="26" fillId="0" borderId="0" xfId="0" applyFont="1" applyFill="1" applyBorder="1" applyAlignment="1"/>
    <xf numFmtId="0" fontId="17" fillId="0" borderId="0" xfId="0" applyFont="1" applyFill="1" applyBorder="1" applyAlignment="1"/>
    <xf numFmtId="0" fontId="6" fillId="0" borderId="0" xfId="0" applyFont="1" applyFill="1" applyBorder="1" applyAlignment="1"/>
    <xf numFmtId="0" fontId="28" fillId="0" borderId="0" xfId="0" applyFont="1" applyFill="1" applyAlignment="1">
      <alignment horizontal="center"/>
    </xf>
    <xf numFmtId="0" fontId="6" fillId="0" borderId="0" xfId="0" applyFont="1" applyFill="1" applyBorder="1" applyAlignment="1">
      <alignment vertical="top"/>
    </xf>
    <xf numFmtId="49" fontId="29" fillId="0" borderId="3" xfId="21" applyNumberFormat="1" applyFont="1" applyBorder="1" applyAlignment="1">
      <alignment horizontal="center" wrapText="1"/>
    </xf>
    <xf numFmtId="0" fontId="29" fillId="0" borderId="3" xfId="21" applyFont="1" applyBorder="1" applyAlignment="1">
      <alignment wrapText="1"/>
    </xf>
    <xf numFmtId="0" fontId="33" fillId="0" borderId="0" xfId="21" applyFont="1"/>
    <xf numFmtId="49" fontId="29" fillId="0" borderId="4" xfId="21" applyNumberFormat="1" applyFont="1" applyBorder="1" applyAlignment="1">
      <alignment horizontal="center" wrapText="1"/>
    </xf>
    <xf numFmtId="0" fontId="29" fillId="0" borderId="5" xfId="21" applyFont="1" applyBorder="1" applyAlignment="1">
      <alignment wrapText="1"/>
    </xf>
    <xf numFmtId="49" fontId="30" fillId="0" borderId="1" xfId="21" applyNumberFormat="1" applyFont="1" applyBorder="1"/>
    <xf numFmtId="0" fontId="30" fillId="0" borderId="6" xfId="21" applyFont="1" applyBorder="1"/>
    <xf numFmtId="49" fontId="30" fillId="0" borderId="0" xfId="21" applyNumberFormat="1" applyFont="1"/>
    <xf numFmtId="0" fontId="30" fillId="0" borderId="0" xfId="21" applyFont="1"/>
    <xf numFmtId="0" fontId="27" fillId="2" borderId="0" xfId="0" applyFont="1" applyFill="1" applyBorder="1" applyAlignment="1"/>
    <xf numFmtId="0" fontId="0" fillId="2" borderId="0" xfId="0" applyFill="1" applyBorder="1"/>
    <xf numFmtId="0" fontId="4" fillId="0" borderId="0" xfId="0" applyFont="1" applyFill="1" applyAlignment="1" applyProtection="1">
      <alignment horizontal="center"/>
    </xf>
    <xf numFmtId="0" fontId="6" fillId="0" borderId="0" xfId="0" applyFont="1" applyFill="1" applyAlignment="1" applyProtection="1"/>
    <xf numFmtId="0" fontId="7" fillId="0" borderId="7" xfId="0" applyFont="1" applyFill="1" applyBorder="1" applyAlignment="1" applyProtection="1">
      <alignment horizontal="center" vertical="top"/>
    </xf>
    <xf numFmtId="0" fontId="4" fillId="0" borderId="0" xfId="0" applyFont="1" applyFill="1" applyBorder="1" applyAlignment="1" applyProtection="1">
      <alignment horizontal="center"/>
    </xf>
    <xf numFmtId="0" fontId="21" fillId="0" borderId="0" xfId="0" applyFont="1" applyFill="1" applyAlignment="1" applyProtection="1">
      <alignment horizontal="center"/>
    </xf>
    <xf numFmtId="0" fontId="4" fillId="0" borderId="2" xfId="0" applyFont="1" applyFill="1" applyBorder="1" applyAlignment="1" applyProtection="1">
      <alignment horizontal="left"/>
    </xf>
    <xf numFmtId="0" fontId="6" fillId="0" borderId="2" xfId="0" applyFont="1" applyFill="1" applyBorder="1" applyAlignment="1" applyProtection="1">
      <alignment horizontal="center"/>
    </xf>
    <xf numFmtId="0" fontId="20" fillId="0" borderId="0" xfId="0" applyFont="1" applyFill="1" applyAlignment="1" applyProtection="1">
      <alignment horizontal="center"/>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vertical="top"/>
    </xf>
    <xf numFmtId="0" fontId="6" fillId="0" borderId="0" xfId="0" applyFont="1" applyFill="1" applyBorder="1" applyAlignment="1" applyProtection="1">
      <alignment horizontal="left"/>
    </xf>
    <xf numFmtId="0" fontId="6" fillId="0" borderId="0" xfId="0" applyFont="1" applyFill="1" applyAlignment="1" applyProtection="1">
      <alignment horizontal="center"/>
    </xf>
    <xf numFmtId="0" fontId="2"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6" fillId="0" borderId="0" xfId="0" applyFont="1" applyFill="1" applyAlignment="1" applyProtection="1">
      <alignment wrapText="1"/>
    </xf>
    <xf numFmtId="0" fontId="6" fillId="0" borderId="0" xfId="0" applyFont="1" applyFill="1" applyBorder="1" applyAlignment="1" applyProtection="1"/>
    <xf numFmtId="0" fontId="7" fillId="0" borderId="0" xfId="0" applyFont="1" applyFill="1" applyAlignment="1" applyProtection="1">
      <alignment vertical="top" wrapText="1"/>
    </xf>
    <xf numFmtId="0" fontId="7" fillId="0" borderId="0" xfId="0" applyFont="1" applyFill="1" applyBorder="1" applyAlignment="1" applyProtection="1">
      <alignment vertical="top"/>
    </xf>
    <xf numFmtId="0" fontId="7" fillId="0" borderId="0" xfId="0" applyFont="1" applyFill="1" applyAlignment="1" applyProtection="1">
      <alignment horizontal="center" vertical="top" wrapText="1"/>
    </xf>
    <xf numFmtId="0" fontId="28" fillId="0" borderId="0" xfId="0" applyFont="1" applyFill="1" applyBorder="1" applyAlignment="1" applyProtection="1">
      <alignment horizontal="center" wrapText="1"/>
    </xf>
    <xf numFmtId="0" fontId="6" fillId="0" borderId="0" xfId="0" applyFont="1" applyFill="1" applyProtection="1"/>
    <xf numFmtId="0" fontId="7" fillId="0" borderId="0" xfId="0" applyFont="1" applyFill="1" applyAlignment="1" applyProtection="1">
      <alignment horizontal="center" wrapText="1"/>
    </xf>
    <xf numFmtId="0" fontId="7" fillId="0" borderId="0" xfId="0" applyFont="1" applyFill="1" applyAlignment="1" applyProtection="1"/>
    <xf numFmtId="0" fontId="7" fillId="0" borderId="0" xfId="0" applyFont="1" applyFill="1" applyBorder="1" applyAlignment="1" applyProtection="1">
      <alignment horizontal="center"/>
    </xf>
    <xf numFmtId="0" fontId="7" fillId="0" borderId="0" xfId="0" applyFont="1" applyFill="1" applyAlignment="1" applyProtection="1">
      <alignment horizontal="center"/>
    </xf>
    <xf numFmtId="0" fontId="4" fillId="0" borderId="0" xfId="0" applyFont="1" applyFill="1" applyProtection="1"/>
    <xf numFmtId="0" fontId="0" fillId="3" borderId="1" xfId="0" applyFont="1" applyFill="1" applyBorder="1" applyAlignment="1" applyProtection="1">
      <alignment horizontal="center" vertical="center"/>
      <protection locked="0"/>
    </xf>
    <xf numFmtId="49" fontId="0" fillId="3" borderId="1" xfId="0" applyNumberFormat="1" applyFill="1" applyBorder="1" applyAlignment="1" applyProtection="1">
      <alignment horizontal="right"/>
      <protection locked="0"/>
    </xf>
    <xf numFmtId="49" fontId="0" fillId="0" borderId="0" xfId="0" applyNumberFormat="1"/>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7" xfId="0" applyFont="1" applyFill="1" applyBorder="1" applyAlignment="1">
      <alignment wrapText="1"/>
    </xf>
    <xf numFmtId="0" fontId="24" fillId="2" borderId="3" xfId="0" applyFont="1" applyFill="1" applyBorder="1" applyAlignment="1">
      <alignment horizontal="center" vertical="center" wrapText="1"/>
    </xf>
    <xf numFmtId="0" fontId="24" fillId="2" borderId="3" xfId="0" applyFont="1" applyFill="1" applyBorder="1" applyAlignment="1">
      <alignment vertical="center" wrapText="1"/>
    </xf>
    <xf numFmtId="49" fontId="24" fillId="2" borderId="3" xfId="0" applyNumberFormat="1" applyFont="1" applyFill="1" applyBorder="1" applyAlignment="1">
      <alignment horizontal="center" vertical="center" wrapText="1"/>
    </xf>
    <xf numFmtId="0" fontId="13" fillId="0" borderId="1" xfId="0" applyFont="1" applyFill="1" applyBorder="1" applyAlignment="1">
      <alignment horizontal="center" vertical="top"/>
    </xf>
    <xf numFmtId="0" fontId="13" fillId="0" borderId="1" xfId="0" applyFont="1" applyFill="1" applyBorder="1" applyAlignment="1">
      <alignment horizontal="left" wrapText="1"/>
    </xf>
    <xf numFmtId="0" fontId="13" fillId="0" borderId="1" xfId="0" applyFont="1" applyFill="1" applyBorder="1" applyAlignment="1">
      <alignment horizontal="left" vertical="top" wrapText="1"/>
    </xf>
    <xf numFmtId="166" fontId="13" fillId="0" borderId="1" xfId="0" applyNumberFormat="1" applyFont="1" applyFill="1" applyBorder="1" applyAlignment="1">
      <alignment horizontal="right" vertical="center"/>
    </xf>
    <xf numFmtId="166" fontId="13" fillId="0" borderId="1" xfId="0" applyNumberFormat="1" applyFont="1" applyFill="1" applyBorder="1" applyAlignment="1" applyProtection="1">
      <alignment horizontal="right" vertical="center"/>
      <protection locked="0"/>
    </xf>
    <xf numFmtId="166" fontId="13" fillId="0" borderId="1" xfId="0" applyNumberFormat="1" applyFont="1" applyFill="1" applyBorder="1" applyAlignment="1" applyProtection="1">
      <alignment horizontal="right" vertical="center"/>
    </xf>
    <xf numFmtId="0" fontId="9" fillId="0" borderId="0" xfId="0" applyFont="1" applyFill="1" applyProtection="1"/>
    <xf numFmtId="166" fontId="35" fillId="0" borderId="1" xfId="0" applyNumberFormat="1" applyFont="1" applyFill="1" applyBorder="1" applyAlignment="1" applyProtection="1">
      <alignment horizontal="right" vertical="center"/>
      <protection locked="0"/>
    </xf>
    <xf numFmtId="166" fontId="35" fillId="0" borderId="1" xfId="0" applyNumberFormat="1" applyFont="1" applyFill="1" applyBorder="1" applyAlignment="1" applyProtection="1">
      <alignment horizontal="right" vertical="center"/>
    </xf>
    <xf numFmtId="166" fontId="35" fillId="0" borderId="1" xfId="0" applyNumberFormat="1" applyFont="1" applyFill="1" applyBorder="1" applyAlignment="1">
      <alignment horizontal="right" vertical="center"/>
    </xf>
    <xf numFmtId="0" fontId="36" fillId="0" borderId="1" xfId="0" applyFont="1" applyFill="1" applyBorder="1" applyAlignment="1">
      <alignment horizontal="left" wrapText="1"/>
    </xf>
    <xf numFmtId="0" fontId="36"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32" fillId="0" borderId="0" xfId="0" applyFont="1" applyAlignment="1">
      <alignment vertical="top"/>
    </xf>
    <xf numFmtId="0" fontId="13" fillId="0" borderId="1" xfId="0" applyFont="1" applyFill="1" applyBorder="1" applyAlignment="1" applyProtection="1">
      <alignment horizontal="left" wrapText="1"/>
    </xf>
    <xf numFmtId="0" fontId="13" fillId="0" borderId="1" xfId="0" applyFont="1" applyFill="1" applyBorder="1" applyAlignment="1" applyProtection="1">
      <alignment horizontal="center" vertical="top"/>
    </xf>
    <xf numFmtId="0" fontId="22" fillId="0" borderId="0" xfId="0" applyFont="1" applyProtection="1"/>
    <xf numFmtId="0" fontId="36" fillId="0" borderId="1" xfId="0" applyFont="1" applyFill="1" applyBorder="1" applyAlignment="1" applyProtection="1">
      <alignment horizontal="left" wrapText="1"/>
    </xf>
    <xf numFmtId="0" fontId="36" fillId="0" borderId="1" xfId="0" applyFont="1" applyFill="1" applyBorder="1" applyAlignment="1" applyProtection="1">
      <alignment horizontal="left" vertical="top" wrapText="1"/>
    </xf>
    <xf numFmtId="0" fontId="14" fillId="0" borderId="1" xfId="0" applyFont="1" applyFill="1" applyBorder="1" applyAlignment="1" applyProtection="1">
      <alignment horizontal="left" vertical="top" wrapText="1"/>
    </xf>
    <xf numFmtId="0" fontId="14" fillId="0" borderId="1" xfId="0" applyFont="1" applyFill="1" applyBorder="1" applyAlignment="1" applyProtection="1">
      <alignment horizontal="center" vertical="top"/>
    </xf>
    <xf numFmtId="166" fontId="25" fillId="0" borderId="3" xfId="0" applyNumberFormat="1" applyFont="1" applyBorder="1" applyAlignment="1">
      <alignment horizontal="right" vertical="center" wrapText="1"/>
    </xf>
    <xf numFmtId="0" fontId="7" fillId="0" borderId="0" xfId="0" applyFont="1" applyFill="1" applyBorder="1" applyAlignment="1" applyProtection="1">
      <alignment horizontal="left" wrapText="1"/>
    </xf>
    <xf numFmtId="0" fontId="6" fillId="0" borderId="0" xfId="0" applyFont="1" applyFill="1" applyAlignment="1" applyProtection="1">
      <alignment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left" wrapText="1"/>
      <protection locked="0"/>
    </xf>
    <xf numFmtId="0" fontId="18" fillId="0" borderId="0" xfId="0" applyFont="1" applyFill="1" applyAlignment="1">
      <alignment horizontal="center" wrapText="1"/>
    </xf>
    <xf numFmtId="0" fontId="28" fillId="0" borderId="0" xfId="0" applyFont="1" applyFill="1" applyBorder="1" applyAlignment="1" applyProtection="1">
      <alignment horizontal="left" wrapText="1"/>
    </xf>
    <xf numFmtId="0" fontId="7" fillId="0" borderId="0" xfId="0" applyFont="1" applyFill="1" applyAlignment="1" applyProtection="1">
      <alignment horizontal="left" vertical="top" wrapText="1"/>
    </xf>
    <xf numFmtId="0" fontId="16" fillId="0" borderId="0" xfId="0" applyFont="1" applyFill="1" applyBorder="1" applyAlignment="1">
      <alignment horizontal="left" wrapText="1"/>
    </xf>
    <xf numFmtId="0" fontId="7" fillId="0" borderId="0" xfId="0" applyFont="1" applyFill="1" applyBorder="1" applyAlignment="1">
      <alignment horizontal="center" vertical="top"/>
    </xf>
    <xf numFmtId="0" fontId="2" fillId="0" borderId="1" xfId="0" applyFont="1" applyFill="1" applyBorder="1" applyAlignment="1">
      <alignment horizont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xf>
    <xf numFmtId="166" fontId="6" fillId="0" borderId="1" xfId="0" applyNumberFormat="1" applyFont="1" applyFill="1" applyBorder="1" applyAlignment="1" applyProtection="1">
      <alignment horizontal="right"/>
    </xf>
    <xf numFmtId="166" fontId="14" fillId="0" borderId="1" xfId="0" applyNumberFormat="1" applyFont="1" applyFill="1" applyBorder="1" applyAlignment="1">
      <alignment horizontal="right"/>
    </xf>
    <xf numFmtId="166" fontId="6" fillId="0" borderId="1" xfId="0" applyNumberFormat="1" applyFont="1" applyFill="1" applyBorder="1" applyAlignment="1" applyProtection="1">
      <alignment horizontal="right"/>
      <protection locked="0"/>
    </xf>
    <xf numFmtId="0" fontId="6" fillId="0" borderId="0" xfId="0" applyFont="1" applyFill="1" applyAlignment="1">
      <alignment horizontal="left" wrapText="1"/>
    </xf>
    <xf numFmtId="0" fontId="7" fillId="0" borderId="7" xfId="0" applyFont="1" applyFill="1" applyBorder="1" applyAlignment="1">
      <alignment vertical="top"/>
    </xf>
    <xf numFmtId="0" fontId="7" fillId="0" borderId="0" xfId="0" applyFont="1" applyFill="1"/>
    <xf numFmtId="49" fontId="6" fillId="0" borderId="1" xfId="0" applyNumberFormat="1" applyFont="1" applyFill="1" applyBorder="1" applyAlignment="1" applyProtection="1">
      <alignment horizontal="center"/>
      <protection locked="0"/>
    </xf>
    <xf numFmtId="0" fontId="16" fillId="0" borderId="0" xfId="0" applyFont="1" applyFill="1" applyBorder="1" applyAlignment="1">
      <alignment wrapText="1"/>
    </xf>
    <xf numFmtId="0" fontId="7" fillId="0" borderId="7" xfId="0" applyFont="1" applyFill="1" applyBorder="1" applyAlignment="1" applyProtection="1">
      <alignment vertical="center"/>
      <protection locked="0"/>
    </xf>
    <xf numFmtId="0" fontId="7" fillId="0" borderId="0" xfId="0" applyFont="1" applyFill="1" applyBorder="1" applyAlignment="1" applyProtection="1">
      <alignment vertical="top"/>
      <protection locked="0"/>
    </xf>
    <xf numFmtId="0" fontId="6" fillId="0" borderId="2" xfId="0" applyFont="1" applyFill="1" applyBorder="1" applyAlignment="1">
      <alignment horizontal="left" wrapText="1"/>
    </xf>
    <xf numFmtId="0" fontId="2" fillId="0" borderId="2" xfId="0" applyFont="1" applyBorder="1"/>
    <xf numFmtId="0" fontId="28" fillId="0" borderId="0" xfId="0" applyFont="1" applyFill="1" applyBorder="1" applyAlignment="1" applyProtection="1">
      <alignment horizontal="right" wrapText="1"/>
    </xf>
    <xf numFmtId="0" fontId="7" fillId="0" borderId="0" xfId="0" applyFont="1" applyFill="1" applyAlignment="1" applyProtection="1">
      <alignment horizontal="right" vertical="top" wrapText="1"/>
    </xf>
    <xf numFmtId="1" fontId="0" fillId="0" borderId="0" xfId="0" applyNumberFormat="1"/>
    <xf numFmtId="49" fontId="92" fillId="0" borderId="0" xfId="0" applyNumberFormat="1" applyFont="1" applyBorder="1" applyAlignment="1">
      <alignment horizontal="center" vertical="top" wrapText="1"/>
    </xf>
    <xf numFmtId="0" fontId="0" fillId="0" borderId="0" xfId="0" applyAlignment="1">
      <alignment horizontal="left"/>
    </xf>
    <xf numFmtId="49" fontId="92" fillId="0" borderId="0" xfId="0" applyNumberFormat="1" applyFont="1" applyBorder="1" applyAlignment="1">
      <alignment vertical="top"/>
    </xf>
    <xf numFmtId="49" fontId="92" fillId="0" borderId="0" xfId="0" applyNumberFormat="1" applyFont="1" applyFill="1" applyBorder="1" applyAlignment="1">
      <alignment horizontal="center" vertical="top" wrapText="1"/>
    </xf>
    <xf numFmtId="49" fontId="92" fillId="0" borderId="0" xfId="0" applyNumberFormat="1" applyFont="1" applyFill="1" applyBorder="1" applyAlignment="1">
      <alignment vertical="top"/>
    </xf>
    <xf numFmtId="0" fontId="0" fillId="0" borderId="0" xfId="0" applyNumberFormat="1"/>
    <xf numFmtId="0" fontId="10" fillId="0" borderId="1" xfId="0" applyFont="1" applyFill="1" applyBorder="1" applyAlignment="1">
      <alignment horizont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31" fillId="0" borderId="0" xfId="10" applyFont="1" applyAlignment="1" applyProtection="1"/>
    <xf numFmtId="0" fontId="39" fillId="0" borderId="1" xfId="0" applyFont="1" applyFill="1" applyBorder="1" applyAlignment="1">
      <alignment horizontal="left" wrapText="1"/>
    </xf>
    <xf numFmtId="0" fontId="35" fillId="0" borderId="1" xfId="0" applyFont="1" applyFill="1" applyBorder="1" applyAlignment="1">
      <alignment horizontal="center" vertical="top"/>
    </xf>
    <xf numFmtId="0" fontId="93" fillId="0" borderId="0" xfId="0" applyFont="1" applyAlignment="1">
      <alignment vertical="center"/>
    </xf>
    <xf numFmtId="0" fontId="23" fillId="0" borderId="4" xfId="0" applyFont="1" applyBorder="1" applyAlignment="1">
      <alignment vertical="center" wrapText="1"/>
    </xf>
    <xf numFmtId="166" fontId="25" fillId="0" borderId="4" xfId="0" applyNumberFormat="1" applyFont="1" applyBorder="1" applyAlignment="1">
      <alignment horizontal="right" vertical="center" wrapText="1"/>
    </xf>
    <xf numFmtId="166" fontId="25" fillId="0" borderId="4" xfId="0" applyNumberFormat="1" applyFont="1" applyBorder="1" applyAlignment="1" applyProtection="1">
      <alignment horizontal="right" vertical="center" wrapText="1"/>
      <protection locked="0"/>
    </xf>
    <xf numFmtId="0" fontId="23" fillId="0" borderId="1" xfId="0" applyFont="1" applyBorder="1" applyAlignment="1">
      <alignment vertical="center" wrapText="1"/>
    </xf>
    <xf numFmtId="166" fontId="25" fillId="0" borderId="1" xfId="0" applyNumberFormat="1" applyFont="1" applyBorder="1" applyAlignment="1">
      <alignment horizontal="right" vertical="center" wrapText="1"/>
    </xf>
    <xf numFmtId="166" fontId="25" fillId="0" borderId="1" xfId="0" applyNumberFormat="1" applyFont="1" applyBorder="1" applyAlignment="1" applyProtection="1">
      <alignment horizontal="right" vertical="center" wrapText="1"/>
      <protection locked="0"/>
    </xf>
    <xf numFmtId="166" fontId="25" fillId="0" borderId="1" xfId="0" applyNumberFormat="1" applyFont="1" applyBorder="1" applyAlignment="1" applyProtection="1">
      <alignment horizontal="center" vertical="center" wrapText="1"/>
      <protection locked="0"/>
    </xf>
    <xf numFmtId="0" fontId="23" fillId="0" borderId="6" xfId="0" applyFont="1" applyBorder="1" applyAlignment="1">
      <alignment horizontal="center" vertical="center" wrapText="1"/>
    </xf>
    <xf numFmtId="166" fontId="25" fillId="0" borderId="9" xfId="0" applyNumberFormat="1" applyFont="1" applyBorder="1" applyAlignment="1">
      <alignment horizontal="right" vertical="center" wrapText="1"/>
    </xf>
    <xf numFmtId="0" fontId="23" fillId="0" borderId="12" xfId="0" applyFont="1" applyBorder="1" applyAlignment="1">
      <alignment horizontal="center" vertical="center" wrapText="1"/>
    </xf>
    <xf numFmtId="0" fontId="23" fillId="0" borderId="12" xfId="0" applyFont="1" applyBorder="1" applyAlignment="1">
      <alignment horizontal="justify" vertical="center" wrapText="1"/>
    </xf>
    <xf numFmtId="0" fontId="23" fillId="0" borderId="10" xfId="0" applyFont="1" applyBorder="1" applyAlignment="1">
      <alignment horizontal="justify" vertical="center" wrapText="1"/>
    </xf>
    <xf numFmtId="0" fontId="40" fillId="0" borderId="0" xfId="0" applyFont="1" applyFill="1"/>
    <xf numFmtId="0" fontId="94" fillId="0" borderId="37" xfId="0" applyFont="1" applyBorder="1" applyAlignment="1">
      <alignment vertical="center" wrapText="1"/>
    </xf>
    <xf numFmtId="0" fontId="95" fillId="0" borderId="37" xfId="0" applyFont="1" applyBorder="1" applyAlignment="1">
      <alignment vertical="center" wrapText="1"/>
    </xf>
    <xf numFmtId="0" fontId="94" fillId="0" borderId="38"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7" fillId="0" borderId="0" xfId="0" applyFont="1" applyFill="1" applyBorder="1" applyAlignment="1"/>
    <xf numFmtId="0" fontId="22" fillId="17" borderId="0" xfId="0" applyFont="1" applyFill="1" applyBorder="1" applyAlignment="1"/>
    <xf numFmtId="0" fontId="0" fillId="0" borderId="0" xfId="0" applyFill="1" applyBorder="1" applyAlignment="1" applyProtection="1">
      <alignment horizontal="center"/>
      <protection locked="0"/>
    </xf>
    <xf numFmtId="0" fontId="96" fillId="0" borderId="0" xfId="0" applyFont="1"/>
    <xf numFmtId="0" fontId="0" fillId="0" borderId="0" xfId="0" applyNumberFormat="1" applyAlignment="1">
      <alignment horizontal="right"/>
    </xf>
    <xf numFmtId="0" fontId="41" fillId="0" borderId="13"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2" fillId="0" borderId="13" xfId="0" applyFont="1" applyBorder="1" applyAlignment="1">
      <alignment vertical="center" wrapText="1"/>
    </xf>
    <xf numFmtId="0" fontId="42" fillId="0" borderId="15" xfId="0" applyFont="1" applyBorder="1" applyAlignment="1">
      <alignment horizontal="center" vertical="center" wrapText="1"/>
    </xf>
    <xf numFmtId="0" fontId="43" fillId="0" borderId="15" xfId="0" applyFont="1" applyBorder="1" applyAlignment="1">
      <alignment horizontal="center" vertical="center" wrapText="1"/>
    </xf>
    <xf numFmtId="49" fontId="97" fillId="0" borderId="39" xfId="22" applyNumberFormat="1" applyFont="1" applyBorder="1" applyAlignment="1">
      <alignment horizontal="center" vertical="center" wrapText="1"/>
    </xf>
    <xf numFmtId="0" fontId="97" fillId="0" borderId="39" xfId="22" applyFont="1" applyBorder="1" applyAlignment="1">
      <alignment horizontal="center" vertical="center" wrapText="1"/>
    </xf>
    <xf numFmtId="2" fontId="2" fillId="0" borderId="1" xfId="0" applyNumberFormat="1" applyFont="1" applyFill="1" applyBorder="1" applyAlignment="1" applyProtection="1">
      <alignment horizontal="right"/>
      <protection locked="0"/>
    </xf>
    <xf numFmtId="2" fontId="44" fillId="0" borderId="1" xfId="0" applyNumberFormat="1" applyFont="1" applyFill="1" applyBorder="1" applyAlignment="1">
      <alignment horizontal="right"/>
    </xf>
    <xf numFmtId="166" fontId="2" fillId="0" borderId="1" xfId="0" applyNumberFormat="1" applyFont="1" applyFill="1" applyBorder="1" applyAlignment="1" applyProtection="1">
      <alignment horizontal="right"/>
    </xf>
    <xf numFmtId="166" fontId="45" fillId="0" borderId="1" xfId="0" applyNumberFormat="1" applyFont="1" applyFill="1" applyBorder="1" applyAlignment="1">
      <alignment horizontal="right"/>
    </xf>
    <xf numFmtId="166" fontId="2" fillId="0" borderId="1" xfId="0" applyNumberFormat="1" applyFont="1" applyFill="1" applyBorder="1" applyAlignment="1" applyProtection="1">
      <alignment horizontal="right"/>
      <protection locked="0"/>
    </xf>
    <xf numFmtId="0" fontId="6" fillId="18" borderId="1" xfId="0" applyFont="1" applyFill="1" applyBorder="1" applyAlignment="1">
      <alignment horizontal="center"/>
    </xf>
    <xf numFmtId="0" fontId="45" fillId="0" borderId="1" xfId="0" applyFont="1" applyFill="1" applyBorder="1"/>
    <xf numFmtId="0" fontId="14" fillId="0" borderId="1" xfId="0" applyFont="1" applyFill="1" applyBorder="1" applyAlignment="1">
      <alignment horizontal="center"/>
    </xf>
    <xf numFmtId="2" fontId="45" fillId="0" borderId="1" xfId="0" applyNumberFormat="1" applyFont="1" applyFill="1" applyBorder="1" applyAlignment="1">
      <alignment horizontal="right"/>
    </xf>
    <xf numFmtId="0" fontId="14" fillId="0" borderId="0" xfId="0" applyFont="1"/>
    <xf numFmtId="0" fontId="46" fillId="0" borderId="0" xfId="0" applyFont="1"/>
    <xf numFmtId="0" fontId="47" fillId="0" borderId="0" xfId="0" applyFont="1" applyAlignment="1">
      <alignment horizontal="center"/>
    </xf>
    <xf numFmtId="0" fontId="46" fillId="0" borderId="0" xfId="0" applyFont="1" applyAlignment="1">
      <alignment horizontal="center"/>
    </xf>
    <xf numFmtId="0" fontId="46" fillId="0" borderId="0" xfId="0" applyFont="1" applyAlignment="1">
      <alignment wrapText="1"/>
    </xf>
    <xf numFmtId="0" fontId="48" fillId="0" borderId="0" xfId="0" applyFont="1" applyAlignment="1">
      <alignment horizontal="center"/>
    </xf>
    <xf numFmtId="0" fontId="48" fillId="0" borderId="7" xfId="0" applyFont="1" applyBorder="1" applyAlignment="1">
      <alignment horizontal="center" vertical="center"/>
    </xf>
    <xf numFmtId="0" fontId="46" fillId="0" borderId="2" xfId="0" applyFont="1" applyBorder="1" applyAlignment="1">
      <alignment horizontal="right" wrapText="1"/>
    </xf>
    <xf numFmtId="0" fontId="40" fillId="0" borderId="0" xfId="0" applyFont="1" applyBorder="1" applyAlignment="1">
      <alignment horizontal="left"/>
    </xf>
    <xf numFmtId="0" fontId="48" fillId="0" borderId="0" xfId="0" applyFont="1" applyAlignment="1">
      <alignment horizontal="center" vertical="center"/>
    </xf>
    <xf numFmtId="14" fontId="46" fillId="0" borderId="2" xfId="0" applyNumberFormat="1" applyFont="1" applyBorder="1"/>
    <xf numFmtId="0" fontId="50" fillId="0" borderId="0" xfId="0" applyFont="1" applyAlignment="1"/>
    <xf numFmtId="0" fontId="50" fillId="0" borderId="0" xfId="0" applyFont="1"/>
    <xf numFmtId="0" fontId="46" fillId="0" borderId="0" xfId="0" applyFont="1" applyAlignment="1"/>
    <xf numFmtId="0" fontId="48" fillId="0" borderId="0" xfId="0" applyFont="1"/>
    <xf numFmtId="0" fontId="48" fillId="0" borderId="0" xfId="0" applyFont="1" applyBorder="1"/>
    <xf numFmtId="0" fontId="48" fillId="0" borderId="0" xfId="0" applyFont="1" applyAlignment="1">
      <alignment horizontal="right" vertical="top"/>
    </xf>
    <xf numFmtId="0" fontId="48" fillId="0" borderId="0" xfId="0" applyFont="1" applyAlignment="1"/>
    <xf numFmtId="0" fontId="46" fillId="0" borderId="0" xfId="0" applyFont="1" applyBorder="1" applyAlignment="1"/>
    <xf numFmtId="0" fontId="48" fillId="0" borderId="0" xfId="0" applyFont="1" applyBorder="1" applyAlignment="1">
      <alignment horizontal="right"/>
    </xf>
    <xf numFmtId="0" fontId="48" fillId="0" borderId="0" xfId="0" applyFont="1" applyAlignment="1">
      <alignment vertical="top"/>
    </xf>
    <xf numFmtId="0" fontId="46" fillId="0" borderId="0" xfId="0" applyFont="1" applyAlignment="1">
      <alignment vertical="top"/>
    </xf>
    <xf numFmtId="0" fontId="46" fillId="0" borderId="0" xfId="0" applyFont="1" applyAlignment="1">
      <alignment horizontal="right" vertical="top"/>
    </xf>
    <xf numFmtId="0" fontId="46" fillId="0" borderId="2" xfId="0" applyFont="1" applyBorder="1" applyAlignment="1"/>
    <xf numFmtId="14" fontId="48" fillId="0" borderId="0" xfId="0" applyNumberFormat="1" applyFont="1" applyAlignment="1">
      <alignment horizontal="left"/>
    </xf>
    <xf numFmtId="0" fontId="46" fillId="0" borderId="0" xfId="0" applyFont="1" applyBorder="1" applyAlignment="1">
      <alignment vertical="top"/>
    </xf>
    <xf numFmtId="14" fontId="46" fillId="0" borderId="2" xfId="0" applyNumberFormat="1" applyFont="1" applyBorder="1" applyAlignment="1"/>
    <xf numFmtId="0" fontId="48" fillId="0" borderId="7" xfId="0" applyFont="1" applyBorder="1" applyAlignment="1">
      <alignment vertical="top"/>
    </xf>
    <xf numFmtId="0" fontId="48" fillId="0" borderId="7" xfId="0" applyFont="1" applyBorder="1" applyAlignment="1">
      <alignment horizontal="center" vertical="top"/>
    </xf>
    <xf numFmtId="0" fontId="48" fillId="0" borderId="0" xfId="0" applyFont="1" applyBorder="1" applyAlignment="1">
      <alignment horizontal="center" vertical="top"/>
    </xf>
    <xf numFmtId="0" fontId="41" fillId="0" borderId="0" xfId="0" applyFont="1" applyAlignment="1"/>
    <xf numFmtId="0" fontId="42" fillId="0" borderId="2" xfId="0" applyFont="1" applyBorder="1"/>
    <xf numFmtId="0" fontId="42" fillId="0" borderId="0" xfId="0" applyFont="1"/>
    <xf numFmtId="0" fontId="32" fillId="0" borderId="0" xfId="0" applyFont="1" applyAlignment="1">
      <alignment horizontal="center"/>
    </xf>
    <xf numFmtId="0" fontId="23" fillId="0" borderId="22" xfId="0" applyFont="1" applyBorder="1" applyAlignment="1">
      <alignment horizontal="center" vertical="center" wrapText="1"/>
    </xf>
    <xf numFmtId="0" fontId="42" fillId="0" borderId="1" xfId="0" applyFont="1" applyBorder="1" applyAlignment="1">
      <alignment horizontal="center"/>
    </xf>
    <xf numFmtId="49" fontId="42" fillId="0" borderId="1" xfId="0" applyNumberFormat="1" applyFont="1" applyBorder="1" applyAlignment="1">
      <alignment horizontal="center" wrapText="1"/>
    </xf>
    <xf numFmtId="0" fontId="41" fillId="0" borderId="1" xfId="0" applyFont="1" applyBorder="1" applyAlignment="1">
      <alignment horizontal="center" wrapText="1"/>
    </xf>
    <xf numFmtId="2" fontId="54" fillId="0" borderId="1" xfId="0" applyNumberFormat="1" applyFont="1" applyBorder="1" applyAlignment="1">
      <alignment horizontal="center"/>
    </xf>
    <xf numFmtId="2" fontId="46" fillId="0" borderId="0" xfId="0" applyNumberFormat="1" applyFont="1"/>
    <xf numFmtId="49" fontId="42" fillId="0" borderId="1" xfId="0" applyNumberFormat="1" applyFont="1" applyBorder="1" applyAlignment="1">
      <alignment wrapText="1"/>
    </xf>
    <xf numFmtId="0" fontId="43" fillId="0" borderId="1" xfId="0" applyFont="1" applyBorder="1" applyAlignment="1">
      <alignment wrapText="1"/>
    </xf>
    <xf numFmtId="2" fontId="55" fillId="0" borderId="1" xfId="0" applyNumberFormat="1" applyFont="1" applyBorder="1" applyAlignment="1">
      <alignment horizontal="center"/>
    </xf>
    <xf numFmtId="49" fontId="41" fillId="0" borderId="1" xfId="0" applyNumberFormat="1" applyFont="1" applyBorder="1" applyAlignment="1">
      <alignment horizontal="center" wrapText="1"/>
    </xf>
    <xf numFmtId="49" fontId="98" fillId="0" borderId="1" xfId="0" applyNumberFormat="1" applyFont="1" applyBorder="1" applyAlignment="1">
      <alignment horizontal="center" wrapText="1"/>
    </xf>
    <xf numFmtId="2" fontId="100" fillId="0" borderId="1" xfId="0" applyNumberFormat="1" applyFont="1" applyBorder="1" applyAlignment="1">
      <alignment horizontal="center"/>
    </xf>
    <xf numFmtId="2" fontId="101" fillId="0" borderId="1" xfId="0" applyNumberFormat="1" applyFont="1" applyBorder="1" applyAlignment="1">
      <alignment horizontal="center"/>
    </xf>
    <xf numFmtId="0" fontId="102" fillId="0" borderId="0" xfId="0" applyFont="1"/>
    <xf numFmtId="49" fontId="43" fillId="0" borderId="1" xfId="0" applyNumberFormat="1" applyFont="1" applyBorder="1" applyAlignment="1">
      <alignment wrapText="1"/>
    </xf>
    <xf numFmtId="0" fontId="42" fillId="0" borderId="1" xfId="0" applyFont="1" applyBorder="1" applyAlignment="1">
      <alignment wrapText="1"/>
    </xf>
    <xf numFmtId="49" fontId="42" fillId="0" borderId="6" xfId="0" applyNumberFormat="1" applyFont="1" applyBorder="1" applyAlignment="1">
      <alignment wrapText="1"/>
    </xf>
    <xf numFmtId="2" fontId="56" fillId="0" borderId="1" xfId="0" applyNumberFormat="1" applyFont="1" applyBorder="1" applyAlignment="1">
      <alignment horizontal="center"/>
    </xf>
    <xf numFmtId="2" fontId="55" fillId="0" borderId="1" xfId="0" applyNumberFormat="1" applyFont="1" applyBorder="1"/>
    <xf numFmtId="2" fontId="54" fillId="0" borderId="1" xfId="0" applyNumberFormat="1" applyFont="1" applyBorder="1"/>
    <xf numFmtId="2" fontId="51" fillId="0" borderId="1" xfId="0" applyNumberFormat="1" applyFont="1" applyBorder="1"/>
    <xf numFmtId="0" fontId="41" fillId="0" borderId="1" xfId="0" applyFont="1" applyBorder="1" applyAlignment="1">
      <alignment wrapText="1"/>
    </xf>
    <xf numFmtId="2" fontId="22" fillId="0" borderId="1" xfId="0" applyNumberFormat="1" applyFont="1" applyBorder="1"/>
    <xf numFmtId="49" fontId="41" fillId="0" borderId="1" xfId="0" applyNumberFormat="1" applyFont="1" applyBorder="1" applyAlignment="1">
      <alignment wrapText="1"/>
    </xf>
    <xf numFmtId="2" fontId="57" fillId="0" borderId="1" xfId="0" applyNumberFormat="1" applyFont="1" applyBorder="1"/>
    <xf numFmtId="2" fontId="58" fillId="0" borderId="1" xfId="0" applyNumberFormat="1" applyFont="1" applyBorder="1"/>
    <xf numFmtId="2" fontId="42" fillId="0" borderId="1" xfId="0" applyNumberFormat="1" applyFont="1" applyBorder="1"/>
    <xf numFmtId="0" fontId="42" fillId="0" borderId="1" xfId="0" applyFont="1" applyBorder="1" applyAlignment="1">
      <alignment horizontal="center" wrapText="1"/>
    </xf>
    <xf numFmtId="2" fontId="42" fillId="0" borderId="1" xfId="0" applyNumberFormat="1" applyFont="1" applyBorder="1" applyAlignment="1">
      <alignment horizontal="center"/>
    </xf>
    <xf numFmtId="0" fontId="59" fillId="0" borderId="0" xfId="0" applyFont="1"/>
    <xf numFmtId="0" fontId="59" fillId="0" borderId="0" xfId="0" applyFont="1" applyAlignment="1">
      <alignment wrapText="1"/>
    </xf>
    <xf numFmtId="0" fontId="59" fillId="0" borderId="0" xfId="0" applyFont="1" applyAlignment="1"/>
    <xf numFmtId="0" fontId="61" fillId="0" borderId="0" xfId="0" applyFont="1"/>
    <xf numFmtId="0" fontId="60" fillId="0" borderId="2" xfId="0" applyFont="1" applyBorder="1" applyAlignment="1">
      <alignment horizontal="center" vertical="center" wrapText="1"/>
    </xf>
    <xf numFmtId="2" fontId="53" fillId="0" borderId="2" xfId="0" applyNumberFormat="1" applyFont="1" applyBorder="1" applyAlignment="1">
      <alignment vertical="center" wrapText="1"/>
    </xf>
    <xf numFmtId="0" fontId="63" fillId="0" borderId="0" xfId="0" applyFont="1" applyAlignment="1">
      <alignment horizontal="left"/>
    </xf>
    <xf numFmtId="0" fontId="61" fillId="0" borderId="0" xfId="0" applyFont="1" applyAlignment="1">
      <alignment horizontal="left"/>
    </xf>
    <xf numFmtId="0" fontId="64" fillId="0" borderId="0" xfId="0" applyFont="1"/>
    <xf numFmtId="0" fontId="59" fillId="0" borderId="0" xfId="0" applyFont="1" applyBorder="1" applyAlignment="1"/>
    <xf numFmtId="0" fontId="23" fillId="0" borderId="0" xfId="0" applyFont="1"/>
    <xf numFmtId="0" fontId="23" fillId="0" borderId="0" xfId="0" applyFont="1" applyAlignment="1">
      <alignment horizontal="center"/>
    </xf>
    <xf numFmtId="1" fontId="61" fillId="0" borderId="0" xfId="0" applyNumberFormat="1" applyFont="1"/>
    <xf numFmtId="0" fontId="23" fillId="0" borderId="1" xfId="0" applyFont="1" applyBorder="1" applyAlignment="1">
      <alignment horizontal="center"/>
    </xf>
    <xf numFmtId="1" fontId="32" fillId="0" borderId="1" xfId="0" applyNumberFormat="1" applyFont="1" applyBorder="1" applyAlignment="1">
      <alignment horizontal="center"/>
    </xf>
    <xf numFmtId="2" fontId="61" fillId="0" borderId="0" xfId="0" applyNumberFormat="1" applyFont="1"/>
    <xf numFmtId="1" fontId="70" fillId="0" borderId="1" xfId="0" applyNumberFormat="1" applyFont="1" applyBorder="1" applyAlignment="1">
      <alignment horizontal="center"/>
    </xf>
    <xf numFmtId="0" fontId="71" fillId="0" borderId="0" xfId="0" applyFont="1"/>
    <xf numFmtId="0" fontId="59" fillId="0" borderId="0" xfId="0" applyFont="1" applyBorder="1" applyAlignment="1">
      <alignment horizontal="left"/>
    </xf>
    <xf numFmtId="0" fontId="59" fillId="0" borderId="0" xfId="0" applyFont="1" applyBorder="1"/>
    <xf numFmtId="0" fontId="61" fillId="0" borderId="0" xfId="0" applyFont="1" applyBorder="1"/>
    <xf numFmtId="2" fontId="72" fillId="0" borderId="0" xfId="0" applyNumberFormat="1" applyFont="1" applyBorder="1"/>
    <xf numFmtId="2" fontId="65" fillId="0" borderId="0" xfId="0" applyNumberFormat="1" applyFont="1" applyBorder="1"/>
    <xf numFmtId="0" fontId="53" fillId="0" borderId="1" xfId="16" applyFont="1" applyBorder="1" applyAlignment="1">
      <alignment horizontal="center"/>
    </xf>
    <xf numFmtId="0" fontId="53" fillId="0" borderId="1" xfId="16" applyFont="1" applyBorder="1" applyAlignment="1">
      <alignment horizontal="center" vertical="center" wrapText="1"/>
    </xf>
    <xf numFmtId="2" fontId="73" fillId="0" borderId="1" xfId="16" applyNumberFormat="1" applyFont="1" applyBorder="1" applyAlignment="1">
      <alignment horizontal="center" vertical="center"/>
    </xf>
    <xf numFmtId="2" fontId="53" fillId="0" borderId="1" xfId="16" applyNumberFormat="1" applyFont="1" applyBorder="1" applyAlignment="1">
      <alignment horizontal="center" vertical="center"/>
    </xf>
    <xf numFmtId="0" fontId="51" fillId="0" borderId="1" xfId="16" applyFont="1" applyBorder="1" applyAlignment="1">
      <alignment horizontal="left" vertical="center" wrapText="1"/>
    </xf>
    <xf numFmtId="0" fontId="22" fillId="0" borderId="1" xfId="16" applyFont="1" applyBorder="1" applyAlignment="1">
      <alignment horizontal="center"/>
    </xf>
    <xf numFmtId="2" fontId="52" fillId="0" borderId="1" xfId="16" applyNumberFormat="1" applyFont="1" applyBorder="1" applyAlignment="1">
      <alignment horizontal="center" vertical="center"/>
    </xf>
    <xf numFmtId="0" fontId="32" fillId="0" borderId="1" xfId="16" applyFont="1" applyBorder="1" applyAlignment="1">
      <alignment horizontal="left" vertical="center" wrapText="1"/>
    </xf>
    <xf numFmtId="0" fontId="70" fillId="0" borderId="1" xfId="16" applyFont="1" applyBorder="1" applyAlignment="1">
      <alignment horizontal="left" vertical="center" wrapText="1"/>
    </xf>
    <xf numFmtId="0" fontId="22" fillId="0" borderId="1" xfId="16" applyFont="1" applyBorder="1" applyAlignment="1">
      <alignment horizontal="left" vertical="center" wrapText="1"/>
    </xf>
    <xf numFmtId="2" fontId="52" fillId="0" borderId="1" xfId="16" applyNumberFormat="1" applyFont="1" applyFill="1" applyBorder="1" applyAlignment="1">
      <alignment horizontal="center" vertical="center"/>
    </xf>
    <xf numFmtId="0" fontId="22" fillId="0" borderId="27" xfId="16" applyFont="1" applyFill="1" applyBorder="1" applyAlignment="1">
      <alignment horizontal="left" vertical="center" wrapText="1"/>
    </xf>
    <xf numFmtId="2" fontId="74" fillId="0" borderId="1" xfId="16" applyNumberFormat="1" applyFont="1" applyFill="1" applyBorder="1" applyAlignment="1">
      <alignment horizontal="center" vertical="center"/>
    </xf>
    <xf numFmtId="0" fontId="52" fillId="0" borderId="1" xfId="16" applyFont="1" applyBorder="1" applyAlignment="1">
      <alignment horizontal="left" vertical="center" wrapText="1"/>
    </xf>
    <xf numFmtId="2" fontId="53" fillId="0" borderId="0" xfId="16" applyNumberFormat="1" applyFont="1" applyBorder="1" applyAlignment="1">
      <alignment horizontal="center" vertical="center"/>
    </xf>
    <xf numFmtId="2" fontId="103" fillId="0" borderId="0" xfId="0" applyNumberFormat="1" applyFont="1" applyBorder="1"/>
    <xf numFmtId="0" fontId="103" fillId="0" borderId="0" xfId="0" applyFont="1" applyBorder="1"/>
    <xf numFmtId="2" fontId="52" fillId="0" borderId="27" xfId="16" applyNumberFormat="1" applyFont="1" applyFill="1" applyBorder="1" applyAlignment="1">
      <alignment horizontal="center" vertical="center"/>
    </xf>
    <xf numFmtId="2" fontId="52" fillId="0" borderId="40" xfId="16" applyNumberFormat="1" applyFont="1" applyFill="1" applyBorder="1" applyAlignment="1">
      <alignment horizontal="center" vertical="center"/>
    </xf>
    <xf numFmtId="2" fontId="0" fillId="0" borderId="0" xfId="0" applyNumberFormat="1"/>
    <xf numFmtId="0" fontId="46" fillId="0" borderId="0" xfId="0" applyFont="1" applyAlignment="1">
      <alignment horizontal="center"/>
    </xf>
    <xf numFmtId="0" fontId="48" fillId="0" borderId="0" xfId="0" applyFont="1" applyAlignment="1">
      <alignment horizontal="center"/>
    </xf>
    <xf numFmtId="0" fontId="48" fillId="0" borderId="0" xfId="0" applyFont="1" applyBorder="1" applyAlignment="1">
      <alignment vertical="top"/>
    </xf>
    <xf numFmtId="2" fontId="53" fillId="0" borderId="27" xfId="16" applyNumberFormat="1" applyFont="1" applyFill="1" applyBorder="1" applyAlignment="1">
      <alignment horizontal="center" vertical="center"/>
    </xf>
    <xf numFmtId="167" fontId="53" fillId="0" borderId="27" xfId="16" applyNumberFormat="1" applyFont="1" applyFill="1" applyBorder="1" applyAlignment="1">
      <alignment horizontal="center" vertical="center"/>
    </xf>
    <xf numFmtId="2" fontId="52" fillId="0" borderId="0" xfId="16" applyNumberFormat="1" applyFont="1" applyFill="1" applyBorder="1" applyAlignment="1">
      <alignment horizontal="center" vertical="center"/>
    </xf>
    <xf numFmtId="2" fontId="52" fillId="17" borderId="1" xfId="16" applyNumberFormat="1" applyFont="1" applyFill="1" applyBorder="1" applyAlignment="1">
      <alignment horizontal="center" vertical="center"/>
    </xf>
    <xf numFmtId="0" fontId="48" fillId="0" borderId="0" xfId="0" applyFont="1" applyBorder="1" applyAlignment="1">
      <alignment horizontal="center" vertical="center"/>
    </xf>
    <xf numFmtId="0" fontId="46" fillId="0" borderId="0" xfId="0" applyFont="1" applyBorder="1" applyAlignment="1">
      <alignment horizontal="right" wrapText="1"/>
    </xf>
    <xf numFmtId="14" fontId="46" fillId="0" borderId="0" xfId="0" applyNumberFormat="1" applyFont="1" applyBorder="1"/>
    <xf numFmtId="0" fontId="2" fillId="0" borderId="0" xfId="0" applyFont="1" applyAlignment="1">
      <alignment horizontal="center"/>
    </xf>
    <xf numFmtId="14" fontId="2" fillId="0" borderId="2" xfId="0" applyNumberFormat="1" applyFont="1" applyBorder="1" applyAlignment="1"/>
    <xf numFmtId="0" fontId="2" fillId="0" borderId="2" xfId="0" applyFont="1" applyBorder="1" applyAlignment="1"/>
    <xf numFmtId="0" fontId="0" fillId="0" borderId="0" xfId="0" applyAlignment="1">
      <alignment horizontal="left" vertical="center" wrapText="1"/>
    </xf>
    <xf numFmtId="0" fontId="0" fillId="3" borderId="20"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34" fillId="3" borderId="6" xfId="0" applyFont="1" applyFill="1" applyBorder="1" applyAlignment="1" applyProtection="1">
      <alignment horizontal="left"/>
      <protection locked="0"/>
    </xf>
    <xf numFmtId="0" fontId="34" fillId="3" borderId="16" xfId="0" applyFont="1" applyFill="1" applyBorder="1" applyAlignment="1" applyProtection="1">
      <alignment horizontal="left"/>
      <protection locked="0"/>
    </xf>
    <xf numFmtId="0" fontId="34" fillId="3" borderId="17" xfId="0" applyFont="1" applyFill="1" applyBorder="1" applyAlignment="1" applyProtection="1">
      <alignment horizontal="left"/>
      <protection locked="0"/>
    </xf>
    <xf numFmtId="0" fontId="0" fillId="3" borderId="6"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 xfId="0" applyFill="1" applyBorder="1" applyAlignment="1" applyProtection="1">
      <alignment horizontal="center"/>
      <protection locked="0"/>
    </xf>
    <xf numFmtId="49" fontId="0" fillId="3" borderId="18" xfId="0" applyNumberFormat="1" applyFill="1" applyBorder="1" applyAlignment="1" applyProtection="1">
      <alignment horizontal="center"/>
      <protection locked="0"/>
    </xf>
    <xf numFmtId="49" fontId="0" fillId="3" borderId="19" xfId="0" applyNumberFormat="1" applyFill="1" applyBorder="1" applyAlignment="1" applyProtection="1">
      <alignment horizontal="center"/>
      <protection locked="0"/>
    </xf>
    <xf numFmtId="0" fontId="7" fillId="0" borderId="0" xfId="0" applyFont="1" applyFill="1" applyBorder="1" applyAlignment="1">
      <alignment horizontal="left" vertical="top" wrapText="1"/>
    </xf>
    <xf numFmtId="0" fontId="6" fillId="0" borderId="2" xfId="0" applyFont="1" applyFill="1" applyBorder="1" applyAlignment="1" applyProtection="1">
      <alignment horizontal="center"/>
    </xf>
    <xf numFmtId="0" fontId="7" fillId="0" borderId="7" xfId="0" applyFont="1" applyFill="1" applyBorder="1" applyAlignment="1" applyProtection="1">
      <alignment horizontal="center" vertical="top"/>
    </xf>
    <xf numFmtId="0" fontId="17" fillId="0" borderId="2" xfId="0" applyFont="1" applyFill="1" applyBorder="1" applyAlignment="1" applyProtection="1">
      <alignment horizontal="center" wrapText="1"/>
    </xf>
    <xf numFmtId="0" fontId="17" fillId="0" borderId="2"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Alignment="1" applyProtection="1">
      <alignment horizontal="center"/>
    </xf>
    <xf numFmtId="0" fontId="5" fillId="0" borderId="7" xfId="0" applyFont="1" applyFill="1" applyBorder="1" applyAlignment="1" applyProtection="1">
      <alignment horizontal="center"/>
    </xf>
    <xf numFmtId="0" fontId="6" fillId="0" borderId="0" xfId="0" applyFont="1" applyFill="1" applyBorder="1" applyAlignment="1">
      <alignment horizontal="center"/>
    </xf>
    <xf numFmtId="0" fontId="6" fillId="0" borderId="2" xfId="0" applyFont="1" applyFill="1" applyBorder="1" applyAlignment="1" applyProtection="1">
      <alignment horizontal="left"/>
    </xf>
    <xf numFmtId="0" fontId="6" fillId="0" borderId="0" xfId="0" applyFont="1" applyFill="1" applyAlignment="1">
      <alignment horizont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17" fillId="0" borderId="16" xfId="0" applyFont="1" applyFill="1" applyBorder="1" applyAlignment="1" applyProtection="1">
      <alignment horizontal="left" wrapText="1"/>
    </xf>
    <xf numFmtId="0" fontId="17" fillId="0" borderId="2" xfId="0" applyFont="1" applyFill="1" applyBorder="1" applyAlignment="1" applyProtection="1">
      <alignment horizontal="left"/>
    </xf>
    <xf numFmtId="0" fontId="17" fillId="0" borderId="16" xfId="0" applyFont="1" applyFill="1" applyBorder="1" applyAlignment="1">
      <alignment horizontal="left" wrapText="1"/>
    </xf>
    <xf numFmtId="0" fontId="15" fillId="0" borderId="2" xfId="0" applyFont="1" applyFill="1" applyBorder="1" applyAlignment="1" applyProtection="1">
      <alignment horizontal="center"/>
    </xf>
    <xf numFmtId="0" fontId="8" fillId="0" borderId="22" xfId="0" applyFont="1" applyFill="1" applyBorder="1" applyAlignment="1">
      <alignment horizontal="left" wrapText="1"/>
    </xf>
    <xf numFmtId="0" fontId="8" fillId="0" borderId="12" xfId="0" applyFont="1" applyFill="1" applyBorder="1" applyAlignment="1">
      <alignment horizontal="left" wrapText="1"/>
    </xf>
    <xf numFmtId="0" fontId="2" fillId="0" borderId="0" xfId="0" applyFont="1" applyFill="1" applyAlignment="1">
      <alignment horizontal="left" wrapText="1"/>
    </xf>
    <xf numFmtId="0" fontId="5" fillId="0" borderId="0" xfId="0" applyFont="1" applyFill="1" applyBorder="1" applyAlignment="1">
      <alignment horizontal="left"/>
    </xf>
    <xf numFmtId="0" fontId="37" fillId="0" borderId="1" xfId="0" applyFont="1" applyFill="1" applyBorder="1" applyAlignment="1">
      <alignment horizontal="center" vertical="center" wrapText="1"/>
    </xf>
    <xf numFmtId="0" fontId="15" fillId="0" borderId="2" xfId="0" applyFont="1" applyFill="1" applyBorder="1" applyAlignment="1" applyProtection="1">
      <alignment horizontal="center" wrapText="1"/>
    </xf>
    <xf numFmtId="0" fontId="3" fillId="0" borderId="0" xfId="0" applyFont="1" applyFill="1" applyAlignment="1" applyProtection="1">
      <alignment horizontal="center" wrapText="1"/>
    </xf>
    <xf numFmtId="0" fontId="3" fillId="0" borderId="0" xfId="0" applyFont="1" applyFill="1" applyAlignment="1" applyProtection="1">
      <alignment horizontal="center"/>
    </xf>
    <xf numFmtId="0" fontId="16" fillId="0" borderId="0" xfId="0" applyFont="1" applyFill="1" applyBorder="1" applyAlignment="1" applyProtection="1">
      <alignment horizontal="left" wrapText="1"/>
    </xf>
    <xf numFmtId="0" fontId="16" fillId="0" borderId="2" xfId="0" applyFont="1" applyFill="1" applyBorder="1" applyAlignment="1" applyProtection="1">
      <alignment horizontal="left" wrapText="1"/>
    </xf>
    <xf numFmtId="0" fontId="7" fillId="0" borderId="0" xfId="0" applyFont="1" applyFill="1" applyAlignment="1">
      <alignment horizontal="left" vertical="top" wrapText="1"/>
    </xf>
    <xf numFmtId="0" fontId="7" fillId="0" borderId="7" xfId="0" applyFont="1" applyFill="1" applyBorder="1" applyAlignment="1">
      <alignment horizontal="center" vertical="top"/>
    </xf>
    <xf numFmtId="0" fontId="6" fillId="0" borderId="2" xfId="0" applyFont="1" applyFill="1" applyBorder="1" applyAlignment="1">
      <alignment horizontal="center"/>
    </xf>
    <xf numFmtId="0" fontId="26" fillId="0" borderId="2" xfId="0" applyFont="1" applyFill="1" applyBorder="1" applyAlignment="1">
      <alignment horizontal="center"/>
    </xf>
    <xf numFmtId="0" fontId="18" fillId="0" borderId="0" xfId="0" applyFont="1" applyFill="1" applyAlignment="1">
      <alignment horizontal="center" wrapText="1"/>
    </xf>
    <xf numFmtId="0" fontId="6" fillId="0" borderId="16" xfId="0" applyFont="1" applyFill="1" applyBorder="1" applyAlignment="1">
      <alignment horizontal="left"/>
    </xf>
    <xf numFmtId="0" fontId="6" fillId="0" borderId="16" xfId="0" applyFont="1" applyFill="1" applyBorder="1" applyAlignment="1">
      <alignment horizontal="left" wrapText="1"/>
    </xf>
    <xf numFmtId="0" fontId="7" fillId="0" borderId="0" xfId="0" applyFont="1" applyFill="1" applyBorder="1" applyAlignment="1">
      <alignment horizontal="center"/>
    </xf>
    <xf numFmtId="0" fontId="17" fillId="0" borderId="2" xfId="0" applyFont="1" applyFill="1" applyBorder="1" applyAlignment="1">
      <alignment horizontal="left"/>
    </xf>
    <xf numFmtId="0" fontId="6" fillId="0" borderId="2" xfId="0" applyFont="1" applyFill="1" applyBorder="1" applyAlignment="1">
      <alignment horizontal="left"/>
    </xf>
    <xf numFmtId="0" fontId="7" fillId="0" borderId="0" xfId="0" applyFont="1" applyFill="1" applyAlignment="1">
      <alignment horizontal="left" wrapText="1"/>
    </xf>
    <xf numFmtId="0" fontId="7" fillId="0" borderId="0" xfId="0" applyFont="1" applyFill="1" applyAlignment="1">
      <alignment horizontal="left"/>
    </xf>
    <xf numFmtId="0" fontId="16" fillId="0" borderId="2" xfId="0" applyFont="1" applyFill="1" applyBorder="1" applyAlignment="1">
      <alignment horizontal="left"/>
    </xf>
    <xf numFmtId="0" fontId="16" fillId="0" borderId="0" xfId="0" applyFont="1" applyFill="1" applyBorder="1" applyAlignment="1">
      <alignment horizontal="left" wrapText="1"/>
    </xf>
    <xf numFmtId="0" fontId="16" fillId="0" borderId="2" xfId="0" applyFont="1" applyFill="1" applyBorder="1" applyAlignment="1">
      <alignment horizontal="left" wrapText="1"/>
    </xf>
    <xf numFmtId="0" fontId="7" fillId="0" borderId="0" xfId="0" applyFont="1" applyFill="1" applyBorder="1" applyAlignment="1">
      <alignment horizontal="center" vertical="top"/>
    </xf>
    <xf numFmtId="0" fontId="46" fillId="0" borderId="0" xfId="0" applyFont="1" applyBorder="1" applyAlignment="1">
      <alignment horizontal="center" wrapText="1"/>
    </xf>
    <xf numFmtId="0" fontId="41" fillId="0" borderId="0" xfId="0" applyFont="1" applyAlignment="1">
      <alignment horizontal="center"/>
    </xf>
    <xf numFmtId="0" fontId="15" fillId="0" borderId="0" xfId="0" applyFont="1" applyFill="1" applyBorder="1" applyAlignment="1" applyProtection="1">
      <alignment horizontal="center" wrapText="1"/>
    </xf>
    <xf numFmtId="0" fontId="46" fillId="0" borderId="0" xfId="0" applyFont="1" applyAlignment="1">
      <alignment horizontal="center"/>
    </xf>
    <xf numFmtId="0" fontId="48" fillId="0" borderId="0" xfId="0" applyFont="1" applyAlignment="1">
      <alignment horizontal="center"/>
    </xf>
    <xf numFmtId="0" fontId="46" fillId="0" borderId="0" xfId="0" applyFont="1" applyAlignment="1">
      <alignment horizontal="center" wrapText="1"/>
    </xf>
    <xf numFmtId="2" fontId="49" fillId="0" borderId="0" xfId="0" applyNumberFormat="1" applyFont="1" applyAlignment="1">
      <alignment horizontal="center" wrapText="1"/>
    </xf>
    <xf numFmtId="0" fontId="22" fillId="0" borderId="2" xfId="0" applyFont="1" applyBorder="1" applyAlignment="1">
      <alignment horizontal="center" wrapText="1"/>
    </xf>
    <xf numFmtId="0" fontId="42" fillId="0" borderId="22"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2" xfId="0" applyFont="1" applyBorder="1" applyAlignment="1">
      <alignment horizontal="center" vertical="center" wrapText="1"/>
    </xf>
    <xf numFmtId="0" fontId="42" fillId="0" borderId="1" xfId="0" applyFont="1" applyBorder="1" applyAlignment="1">
      <alignment horizontal="center"/>
    </xf>
    <xf numFmtId="0" fontId="41" fillId="0" borderId="1" xfId="0" applyFont="1" applyBorder="1" applyAlignment="1">
      <alignment horizontal="center" wrapText="1"/>
    </xf>
    <xf numFmtId="0" fontId="43" fillId="0" borderId="1" xfId="0" applyFont="1" applyBorder="1" applyAlignment="1">
      <alignment wrapText="1"/>
    </xf>
    <xf numFmtId="0" fontId="43" fillId="0" borderId="6" xfId="0" applyFont="1" applyBorder="1" applyAlignment="1">
      <alignment horizontal="left" wrapText="1"/>
    </xf>
    <xf numFmtId="0" fontId="43" fillId="0" borderId="17" xfId="0" applyFont="1" applyBorder="1" applyAlignment="1">
      <alignment horizontal="left" wrapText="1"/>
    </xf>
    <xf numFmtId="0" fontId="42" fillId="0" borderId="6" xfId="0" applyFont="1" applyBorder="1" applyAlignment="1">
      <alignment horizontal="left" wrapText="1"/>
    </xf>
    <xf numFmtId="0" fontId="42" fillId="0" borderId="17" xfId="0" applyFont="1" applyBorder="1" applyAlignment="1">
      <alignment horizontal="left" wrapText="1"/>
    </xf>
    <xf numFmtId="0" fontId="99" fillId="0" borderId="1" xfId="0" applyFont="1" applyBorder="1" applyAlignment="1">
      <alignment wrapText="1"/>
    </xf>
    <xf numFmtId="0" fontId="42" fillId="0" borderId="1" xfId="0" applyFont="1" applyBorder="1" applyAlignment="1">
      <alignment wrapText="1"/>
    </xf>
    <xf numFmtId="0" fontId="43" fillId="0" borderId="12" xfId="0" applyFont="1" applyBorder="1" applyAlignment="1">
      <alignment wrapText="1"/>
    </xf>
    <xf numFmtId="0" fontId="41" fillId="0" borderId="6" xfId="0" applyFont="1" applyBorder="1" applyAlignment="1">
      <alignment horizontal="left" wrapText="1"/>
    </xf>
    <xf numFmtId="0" fontId="41" fillId="0" borderId="17" xfId="0" applyFont="1" applyBorder="1" applyAlignment="1">
      <alignment horizontal="left" wrapText="1"/>
    </xf>
    <xf numFmtId="0" fontId="41" fillId="0" borderId="1" xfId="0" applyFont="1" applyBorder="1" applyAlignment="1">
      <alignment wrapText="1"/>
    </xf>
    <xf numFmtId="0" fontId="41" fillId="0" borderId="6" xfId="0" applyFont="1" applyBorder="1" applyAlignment="1">
      <alignment horizontal="center" wrapText="1"/>
    </xf>
    <xf numFmtId="0" fontId="41" fillId="0" borderId="17" xfId="0" applyFont="1" applyBorder="1" applyAlignment="1">
      <alignment horizontal="center" wrapText="1"/>
    </xf>
    <xf numFmtId="0" fontId="5"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left" wrapText="1"/>
    </xf>
    <xf numFmtId="0" fontId="6" fillId="0" borderId="0" xfId="0" applyFont="1" applyFill="1" applyBorder="1" applyAlignment="1">
      <alignment horizontal="left" wrapText="1"/>
    </xf>
    <xf numFmtId="0" fontId="60" fillId="0" borderId="0" xfId="0" applyFont="1" applyAlignment="1">
      <alignment horizontal="center"/>
    </xf>
    <xf numFmtId="0" fontId="62" fillId="0" borderId="0" xfId="0" applyFont="1" applyAlignment="1">
      <alignment horizontal="center"/>
    </xf>
    <xf numFmtId="0" fontId="60" fillId="0" borderId="2" xfId="0" applyFont="1" applyBorder="1" applyAlignment="1">
      <alignment horizontal="center" vertical="center" wrapText="1"/>
    </xf>
    <xf numFmtId="0" fontId="105" fillId="0" borderId="7" xfId="0" applyFont="1" applyBorder="1" applyAlignment="1">
      <alignment horizontal="center" wrapText="1"/>
    </xf>
    <xf numFmtId="0" fontId="68" fillId="0" borderId="0" xfId="0" applyFont="1" applyAlignment="1">
      <alignment horizontal="center"/>
    </xf>
    <xf numFmtId="0" fontId="59" fillId="0" borderId="0" xfId="0" applyFont="1" applyAlignment="1">
      <alignment horizontal="center"/>
    </xf>
    <xf numFmtId="0" fontId="59" fillId="0" borderId="0" xfId="0" applyFont="1" applyBorder="1" applyAlignment="1">
      <alignment horizontal="center" wrapText="1"/>
    </xf>
    <xf numFmtId="0" fontId="104" fillId="0" borderId="0" xfId="0" applyFont="1" applyAlignment="1">
      <alignment horizontal="center" wrapText="1"/>
    </xf>
    <xf numFmtId="0" fontId="66" fillId="0" borderId="7" xfId="0" applyFont="1" applyBorder="1" applyAlignment="1">
      <alignment horizontal="center"/>
    </xf>
    <xf numFmtId="0" fontId="67" fillId="0" borderId="0" xfId="0" applyFont="1" applyAlignment="1">
      <alignment horizontal="right"/>
    </xf>
    <xf numFmtId="0" fontId="66" fillId="0" borderId="0" xfId="0" applyFont="1" applyAlignment="1">
      <alignment horizontal="center"/>
    </xf>
    <xf numFmtId="14" fontId="60" fillId="0" borderId="2" xfId="0" applyNumberFormat="1" applyFont="1" applyBorder="1" applyAlignment="1">
      <alignment horizontal="left"/>
    </xf>
    <xf numFmtId="0" fontId="60" fillId="0" borderId="2" xfId="0" applyFont="1" applyBorder="1" applyAlignment="1">
      <alignment horizontal="left"/>
    </xf>
    <xf numFmtId="0" fontId="23" fillId="0" borderId="18" xfId="0" applyFont="1" applyBorder="1" applyAlignment="1">
      <alignment horizontal="center" vertical="center"/>
    </xf>
    <xf numFmtId="0" fontId="23" fillId="0" borderId="7"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23" fillId="0" borderId="6" xfId="0" applyFont="1" applyBorder="1" applyAlignment="1">
      <alignment horizontal="left" wrapText="1"/>
    </xf>
    <xf numFmtId="0" fontId="23" fillId="0" borderId="16" xfId="0" applyFont="1" applyBorder="1" applyAlignment="1">
      <alignment horizontal="left" wrapText="1"/>
    </xf>
    <xf numFmtId="0" fontId="23" fillId="0" borderId="17" xfId="0" applyFont="1" applyBorder="1" applyAlignment="1">
      <alignment horizontal="left" wrapText="1"/>
    </xf>
    <xf numFmtId="0" fontId="23" fillId="0" borderId="6" xfId="0" applyFont="1" applyBorder="1" applyAlignment="1">
      <alignment horizontal="left"/>
    </xf>
    <xf numFmtId="0" fontId="23" fillId="0" borderId="16" xfId="0" applyFont="1" applyBorder="1" applyAlignment="1">
      <alignment horizontal="left"/>
    </xf>
    <xf numFmtId="0" fontId="23" fillId="0" borderId="17" xfId="0" applyFont="1" applyBorder="1" applyAlignment="1">
      <alignment horizontal="left"/>
    </xf>
    <xf numFmtId="0" fontId="24" fillId="0" borderId="6" xfId="0" applyFont="1" applyBorder="1" applyAlignment="1">
      <alignment horizontal="left"/>
    </xf>
    <xf numFmtId="0" fontId="24" fillId="0" borderId="16" xfId="0" applyFont="1" applyBorder="1" applyAlignment="1">
      <alignment horizontal="left"/>
    </xf>
    <xf numFmtId="0" fontId="24" fillId="0" borderId="17" xfId="0" applyFont="1" applyBorder="1" applyAlignment="1">
      <alignment horizontal="left"/>
    </xf>
    <xf numFmtId="0" fontId="28" fillId="0" borderId="0" xfId="0" applyFont="1" applyFill="1" applyBorder="1" applyAlignment="1" applyProtection="1">
      <alignment horizontal="center" wrapText="1"/>
    </xf>
    <xf numFmtId="0" fontId="26" fillId="0" borderId="0" xfId="0" applyFont="1" applyFill="1" applyBorder="1" applyAlignment="1">
      <alignment horizontal="center"/>
    </xf>
    <xf numFmtId="0" fontId="6" fillId="0" borderId="0" xfId="0" applyFont="1" applyFill="1" applyBorder="1" applyAlignment="1">
      <alignment horizontal="left"/>
    </xf>
    <xf numFmtId="0" fontId="17" fillId="0" borderId="0" xfId="0" applyFont="1" applyFill="1" applyBorder="1" applyAlignment="1">
      <alignment horizontal="left"/>
    </xf>
    <xf numFmtId="164" fontId="23" fillId="0" borderId="22" xfId="11" applyFont="1" applyBorder="1" applyAlignment="1">
      <alignment horizontal="center" vertical="center"/>
    </xf>
    <xf numFmtId="164" fontId="23" fillId="0" borderId="12" xfId="11" applyFont="1" applyBorder="1" applyAlignment="1">
      <alignment horizontal="center" vertical="center"/>
    </xf>
    <xf numFmtId="0" fontId="51" fillId="0" borderId="6" xfId="16" applyFont="1" applyBorder="1" applyAlignment="1">
      <alignment horizontal="center"/>
    </xf>
    <xf numFmtId="0" fontId="51" fillId="0" borderId="17" xfId="16" applyFont="1" applyBorder="1" applyAlignment="1">
      <alignment horizontal="center"/>
    </xf>
    <xf numFmtId="0" fontId="51" fillId="0" borderId="22" xfId="16" applyFont="1" applyBorder="1" applyAlignment="1">
      <alignment horizontal="left" vertical="center" wrapText="1"/>
    </xf>
    <xf numFmtId="0" fontId="51" fillId="0" borderId="12" xfId="16" applyFont="1" applyBorder="1" applyAlignment="1">
      <alignment horizontal="left" vertical="center" wrapText="1"/>
    </xf>
    <xf numFmtId="0" fontId="51" fillId="0" borderId="22" xfId="16" applyFont="1" applyBorder="1" applyAlignment="1">
      <alignment horizontal="center" vertical="center" wrapText="1"/>
    </xf>
    <xf numFmtId="0" fontId="51" fillId="0" borderId="12" xfId="16" applyFont="1" applyBorder="1" applyAlignment="1">
      <alignment horizontal="center" vertical="center" wrapText="1"/>
    </xf>
    <xf numFmtId="0" fontId="70" fillId="0" borderId="22" xfId="16" applyFont="1" applyBorder="1" applyAlignment="1">
      <alignment horizontal="center" vertical="center" wrapText="1"/>
    </xf>
    <xf numFmtId="0" fontId="70" fillId="0" borderId="12" xfId="16" applyFont="1" applyBorder="1" applyAlignment="1">
      <alignment horizontal="center" vertical="center" wrapText="1"/>
    </xf>
    <xf numFmtId="0" fontId="51" fillId="0" borderId="6" xfId="16" applyFont="1" applyBorder="1" applyAlignment="1">
      <alignment horizontal="right" vertical="center" wrapText="1"/>
    </xf>
    <xf numFmtId="0" fontId="51" fillId="0" borderId="16" xfId="16" applyFont="1" applyBorder="1" applyAlignment="1">
      <alignment horizontal="right" vertical="center" wrapText="1"/>
    </xf>
    <xf numFmtId="0" fontId="51" fillId="0" borderId="17" xfId="16" applyFont="1" applyBorder="1" applyAlignment="1">
      <alignment horizontal="right" vertical="center" wrapText="1"/>
    </xf>
    <xf numFmtId="0" fontId="24" fillId="0" borderId="6" xfId="16" applyFont="1" applyBorder="1" applyAlignment="1">
      <alignment horizontal="center" vertical="center"/>
    </xf>
    <xf numFmtId="0" fontId="23" fillId="0" borderId="16" xfId="16" applyFont="1" applyBorder="1" applyAlignment="1">
      <alignment horizontal="center" vertical="center"/>
    </xf>
    <xf numFmtId="0" fontId="23" fillId="0" borderId="17" xfId="16" applyFont="1" applyBorder="1" applyAlignment="1">
      <alignment horizontal="center" vertical="center"/>
    </xf>
    <xf numFmtId="0" fontId="6" fillId="0" borderId="0" xfId="0" applyFont="1" applyFill="1" applyAlignment="1">
      <alignment horizontal="left" wrapText="1"/>
    </xf>
    <xf numFmtId="0" fontId="6" fillId="0" borderId="2" xfId="0" applyFont="1" applyFill="1" applyBorder="1" applyAlignment="1">
      <alignment horizontal="left" wrapText="1"/>
    </xf>
    <xf numFmtId="0" fontId="18" fillId="0" borderId="0" xfId="0" applyFont="1" applyFill="1" applyBorder="1" applyAlignment="1">
      <alignment horizont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9" xfId="0" applyFont="1" applyBorder="1" applyAlignment="1">
      <alignment horizontal="center" vertical="center" wrapText="1"/>
    </xf>
    <xf numFmtId="0" fontId="6" fillId="0" borderId="2" xfId="0" applyFont="1" applyFill="1" applyBorder="1" applyAlignment="1">
      <alignment horizontal="center" vertical="top"/>
    </xf>
    <xf numFmtId="0" fontId="23" fillId="0" borderId="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5" xfId="0" applyFont="1" applyBorder="1" applyAlignment="1">
      <alignment horizontal="center" vertical="center" wrapText="1"/>
    </xf>
    <xf numFmtId="0" fontId="32" fillId="0" borderId="0" xfId="0" applyFont="1" applyAlignment="1">
      <alignment horizontal="left" wrapText="1"/>
    </xf>
    <xf numFmtId="0" fontId="24" fillId="0" borderId="0" xfId="0" applyFont="1" applyAlignment="1">
      <alignment horizontal="center" vertical="center"/>
    </xf>
  </cellXfs>
  <cellStyles count="29">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Гиперссылка" xfId="10" builtinId="8"/>
    <cellStyle name="Денежный" xfId="11" builtinId="4"/>
    <cellStyle name="Заголовок 1" xfId="12" builtinId="16" customBuiltin="1"/>
    <cellStyle name="Заголовок 2" xfId="13" builtinId="17" customBuiltin="1"/>
    <cellStyle name="Заголовок 3" xfId="14" builtinId="18" customBuiltin="1"/>
    <cellStyle name="Заголовок 4" xfId="15" builtinId="19" customBuiltin="1"/>
    <cellStyle name="Звичайний 2" xfId="16"/>
    <cellStyle name="Итог" xfId="17" builtinId="25" customBuiltin="1"/>
    <cellStyle name="Контрольная ячейка" xfId="18" builtinId="23" customBuiltin="1"/>
    <cellStyle name="Название" xfId="19" builtinId="15" customBuiltin="1"/>
    <cellStyle name="Нейтральный" xfId="20" builtinId="28" customBuiltin="1"/>
    <cellStyle name="Обычный" xfId="0" builtinId="0"/>
    <cellStyle name="Обычный 2" xfId="21"/>
    <cellStyle name="Обычный 3" xfId="22"/>
    <cellStyle name="Плохой" xfId="23" builtinId="27" customBuiltin="1"/>
    <cellStyle name="Пояснение" xfId="24" builtinId="53" customBuiltin="1"/>
    <cellStyle name="Примечание 2" xfId="25"/>
    <cellStyle name="Связанная ячейка" xfId="26" builtinId="24" customBuiltin="1"/>
    <cellStyle name="Текст предупреждения" xfId="27" builtinId="11" customBuiltin="1"/>
    <cellStyle name="Хороший" xfId="2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95250</xdr:colOff>
      <xdr:row>20</xdr:row>
      <xdr:rowOff>57150</xdr:rowOff>
    </xdr:from>
    <xdr:to>
      <xdr:col>8</xdr:col>
      <xdr:colOff>438150</xdr:colOff>
      <xdr:row>20</xdr:row>
      <xdr:rowOff>142875</xdr:rowOff>
    </xdr:to>
    <xdr:sp macro="" textlink="">
      <xdr:nvSpPr>
        <xdr:cNvPr id="2" name="Стрелка вправо 1">
          <a:extLst/>
        </xdr:cNvPr>
        <xdr:cNvSpPr/>
      </xdr:nvSpPr>
      <xdr:spPr>
        <a:xfrm rot="10800000">
          <a:off x="7381875" y="2324100"/>
          <a:ext cx="34290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uk-UA"/>
        </a:p>
      </xdr:txBody>
    </xdr:sp>
    <xdr:clientData/>
  </xdr:twoCellAnchor>
  <xdr:twoCellAnchor>
    <xdr:from>
      <xdr:col>0</xdr:col>
      <xdr:colOff>0</xdr:colOff>
      <xdr:row>28</xdr:row>
      <xdr:rowOff>0</xdr:rowOff>
    </xdr:from>
    <xdr:to>
      <xdr:col>0</xdr:col>
      <xdr:colOff>2457450</xdr:colOff>
      <xdr:row>31</xdr:row>
      <xdr:rowOff>9525</xdr:rowOff>
    </xdr:to>
    <xdr:pic>
      <xdr:nvPicPr>
        <xdr:cNvPr id="3339" name="Рисунок 1" descr="Описание: D:\Изображение 075_cr.jpg"/>
        <xdr:cNvPicPr>
          <a:picLocks noChangeAspect="1" noChangeArrowheads="1"/>
        </xdr:cNvPicPr>
      </xdr:nvPicPr>
      <xdr:blipFill>
        <a:blip xmlns:r="http://schemas.openxmlformats.org/officeDocument/2006/relationships" r:embed="rId1" cstate="print"/>
        <a:srcRect/>
        <a:stretch>
          <a:fillRect/>
        </a:stretch>
      </xdr:blipFill>
      <xdr:spPr bwMode="auto">
        <a:xfrm>
          <a:off x="0" y="3400425"/>
          <a:ext cx="24574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1044;&#1086;%20&#1082;&#1086;&#1096;&#1090;&#1086;&#1088;&#1080;&#1089;&#1110;&#1074;%202020/Koshtoris_0117340%202020%20(&#10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1044;&#1086;%20&#1082;&#1086;&#1096;&#1090;&#1086;&#1088;&#1080;&#1089;&#1110;&#1074;%202020/Koshtoris_01172152%202020%20(&#1085;)%20%20-%20&#1082;&#1086;&#1087;&#1080;&#1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1060;&#1083;&#1077;&#1096;&#1082;&#1072;%20(&#1057;&#1054;&#1042;)/234/&#1064;&#1090;&#1072;&#1090;&#1085;&#1080;&#1081;%20&#1088;&#1086;&#1079;&#1087;&#1080;&#1089;%20&#1110;%20&#1058;&#1072;&#1088;&#1080;&#1092;&#1110;&#1082;&#1072;&#1094;&#1110;&#1103;/2018%20&#1088;&#1110;&#1082;/&#1064;&#1090;&#1072;&#1090;&#1080;%20&#1110;%20&#1090;&#1072;&#1088;&#1080;&#1092;&#1110;&#1082;&#1072;&#1094;&#1110;&#1103;,%20&#1082;&#1086;&#1096;&#1090;&#1086;&#1088;&#1080;&#1089;&#1080;/&#1050;&#1086;&#1096;&#1090;&#1086;&#1088;&#1080;&#1089;&#1090;%202018/&#1050;&#1086;&#1096;&#1090;&#1086;&#1088;&#1080;&#1089;(&#1047;&#1072;&#1075;&#1072;&#1083;&#1100;&#1085;&#1080;&#1081;%20&#1092;&#1086;&#1085;&#1076;)%202018%20-%20&#1084;&#1077;&#1076;&#1089;&#1091;&#1073;&#1074;&#1077;&#1085;&#1094;&#1110;&#1103;,%20&#1077;&#1085;&#1077;&#1088;&#1075;&#1086;&#1085;&#1086;&#1089;&#1110;&#1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0" refreshError="1"/>
      <sheetData sheetId="1" refreshError="1">
        <row r="1">
          <cell r="B1" t="str">
            <v>111030</v>
          </cell>
          <cell r="C1" t="str">
            <v>Організація та здійснення офіційних прийомів Верховною Радою України</v>
          </cell>
        </row>
        <row r="2">
          <cell r="B2" t="str">
            <v>111040</v>
          </cell>
          <cell r="C2" t="str">
            <v>Візити народних депутатів України за кордон</v>
          </cell>
        </row>
        <row r="3">
          <cell r="B3" t="str">
            <v>111050</v>
          </cell>
          <cell r="C3" t="str">
            <v>Обслуговування діяльності Верховної Ради України</v>
          </cell>
        </row>
        <row r="4">
          <cell r="B4" t="str">
            <v>111060</v>
          </cell>
          <cell r="C4" t="str">
            <v>Створення автоматизованої інформаційно-аналітичної системи органів законодавчої влади</v>
          </cell>
        </row>
        <row r="5">
          <cell r="B5" t="str">
            <v>111070</v>
          </cell>
          <cell r="C5" t="str">
            <v>Фінансова підтримка санаторно-курортного комплексу Управління справами Верховної Ради України</v>
          </cell>
        </row>
        <row r="6">
          <cell r="B6" t="str">
            <v>111080</v>
          </cell>
          <cell r="C6" t="str">
            <v>Висвітлення діяльності народних депутатів України через засоби телебачення і радіомовлення</v>
          </cell>
        </row>
        <row r="7">
          <cell r="B7" t="str">
            <v>111090</v>
          </cell>
          <cell r="C7" t="str">
            <v>Висвітлення діяльності  Верховної  Ради  України через  засоби  телебачення  і радіомовлення та фінансова підтримка видання газети "Голос України"</v>
          </cell>
        </row>
        <row r="8">
          <cell r="B8" t="str">
            <v>111100</v>
          </cell>
          <cell r="C8" t="str">
            <v>Капітальний ремонт житлового фонду Верховної Ради України</v>
          </cell>
        </row>
        <row r="9">
          <cell r="B9" t="str">
            <v>300000</v>
          </cell>
          <cell r="C9" t="str">
            <v>Державне управління справами</v>
          </cell>
        </row>
        <row r="10">
          <cell r="B10" t="str">
            <v>301000</v>
          </cell>
          <cell r="C10" t="str">
            <v>Апарат Державного управління справами</v>
          </cell>
        </row>
        <row r="11">
          <cell r="B11" t="str">
            <v>301010</v>
          </cell>
          <cell r="C11"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2">
          <cell r="B12" t="str">
            <v>301020</v>
          </cell>
          <cell r="C12" t="str">
            <v>Організаційне, інформаційно-аналітичне та матеріально-технічне забезпечення діяльності  Президента України</v>
          </cell>
        </row>
        <row r="13">
          <cell r="B13" t="str">
            <v>301030</v>
          </cell>
          <cell r="C13" t="str">
            <v>Обслуговування діяльності Президента України, Адміністрації Президента України та інших державних органів</v>
          </cell>
        </row>
        <row r="14">
          <cell r="B14" t="str">
            <v>301040</v>
          </cell>
          <cell r="C14" t="str">
            <v>Візити Президента України за кордон</v>
          </cell>
        </row>
        <row r="15">
          <cell r="B15" t="str">
            <v>301050</v>
          </cell>
          <cell r="C15" t="str">
            <v>Виготовлення державних нагород та пам'ятних знаків</v>
          </cell>
        </row>
        <row r="16">
          <cell r="B16" t="str">
            <v>301060</v>
          </cell>
          <cell r="C16" t="str">
            <v>Фінансова підтримка санаторно-курортних закладів та закладів оздоровлення</v>
          </cell>
        </row>
        <row r="17">
          <cell r="B17" t="str">
            <v>301080</v>
          </cell>
          <cell r="C17" t="str">
            <v>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v>
          </cell>
        </row>
        <row r="18">
          <cell r="B18" t="str">
            <v>301090</v>
          </cell>
          <cell r="C18" t="str">
            <v>Прикладні розробки у сфері державного управління</v>
          </cell>
        </row>
        <row r="19">
          <cell r="B19" t="str">
            <v>301110</v>
          </cell>
          <cell r="C19" t="str">
            <v>Оздоровлення і відпочинок дітей в дитячих закладах оздоровлення</v>
          </cell>
        </row>
        <row r="20">
          <cell r="B20" t="str">
            <v>301130</v>
          </cell>
          <cell r="C20"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1">
          <cell r="B21" t="str">
            <v>301140</v>
          </cell>
          <cell r="C21" t="str">
            <v>Збереження природно-заповідного фонду в національних природних парках та заповідниках</v>
          </cell>
        </row>
        <row r="22">
          <cell r="B22" t="str">
            <v>301150</v>
          </cell>
          <cell r="C22" t="str">
            <v>Прикладні дослідження і розробки у сфері профілактичної та клінічної медицини</v>
          </cell>
        </row>
        <row r="23">
          <cell r="B23" t="str">
            <v>301160</v>
          </cell>
          <cell r="C23" t="str">
            <v>Створення автоматизованої системи інформаційно-аналітичного забезпечення Адміністрації Президента України</v>
          </cell>
        </row>
        <row r="24">
          <cell r="B24" t="str">
            <v>301170</v>
          </cell>
          <cell r="C24" t="str">
            <v>Надання  медичних  послуг  медичними  закладами</v>
          </cell>
        </row>
        <row r="25">
          <cell r="B25" t="str">
            <v>301190</v>
          </cell>
          <cell r="C25" t="str">
            <v>Поліклінічно-амбулаторне обслуговування, діагностика та лікування народних депутатів України та керівного складу органів державної влади</v>
          </cell>
        </row>
        <row r="26">
          <cell r="B26" t="str">
            <v>301200</v>
          </cell>
          <cell r="C26"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27">
          <cell r="B27" t="str">
            <v>301230</v>
          </cell>
          <cell r="C27"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28">
          <cell r="B28" t="str">
            <v>301240</v>
          </cell>
          <cell r="C2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9">
          <cell r="B29" t="str">
            <v>301260</v>
          </cell>
          <cell r="C29" t="str">
            <v>Ведення лісового та мисливського господарства та забезпечення утримання резиденції</v>
          </cell>
        </row>
        <row r="30">
          <cell r="B30" t="str">
            <v>301270</v>
          </cell>
          <cell r="C30" t="str">
            <v>Фінансова підтримка інформаційного бюлетеня "Офіційний вісник Президента України"</v>
          </cell>
        </row>
        <row r="31">
          <cell r="B31" t="str">
            <v>301280</v>
          </cell>
          <cell r="C31"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2">
          <cell r="B32" t="str">
            <v>301290</v>
          </cell>
          <cell r="C32"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3">
          <cell r="B33" t="str">
            <v>301330</v>
          </cell>
          <cell r="C33" t="str">
            <v>Підготовка науково-педагогічних і наукових кадрів з питань стратегічних проблем внутрішньої і зовнішньої політики</v>
          </cell>
        </row>
        <row r="34">
          <cell r="B34" t="str">
            <v>301340</v>
          </cell>
          <cell r="C34" t="str">
            <v>Заходи щодо зміцнення матеріально-технічної бази Національного палацу мистецтв "Україна"</v>
          </cell>
        </row>
        <row r="35">
          <cell r="B35" t="str">
            <v>301360</v>
          </cell>
          <cell r="C35"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v>
          </cell>
        </row>
        <row r="36">
          <cell r="B36" t="str">
            <v>301370</v>
          </cell>
          <cell r="C36" t="str">
            <v>Надання науково-методичної та консультативної підтримки розвитку місцевого самоврядування</v>
          </cell>
        </row>
        <row r="37">
          <cell r="B37" t="str">
            <v>301380</v>
          </cell>
          <cell r="C37" t="str">
            <v>Забезпечення перевезень вищих посадових осіб держави авіаційним транспортом</v>
          </cell>
        </row>
        <row r="38">
          <cell r="B38" t="str">
            <v>301390</v>
          </cell>
          <cell r="C38" t="str">
            <v>Відновлення у державній власності будівель і споруд пансіонату "Гліцинія"</v>
          </cell>
        </row>
        <row r="39">
          <cell r="B39" t="str">
            <v>301410</v>
          </cell>
          <cell r="C39" t="str">
            <v>Фінансова підтримка Національного комплексу "Експоцентр України"</v>
          </cell>
        </row>
        <row r="40">
          <cell r="B40" t="str">
            <v>301420</v>
          </cell>
          <cell r="C40" t="str">
            <v>Заходи з обміну та вивчення досвіду у провідних клініках світу</v>
          </cell>
        </row>
        <row r="41">
          <cell r="B41" t="str">
            <v>301430</v>
          </cell>
          <cell r="C41" t="str">
            <v>Створення Національного культурно-мистецького та музейного комплексу "Мистецький арсенал"</v>
          </cell>
        </row>
        <row r="42">
          <cell r="B42" t="str">
            <v>301440</v>
          </cell>
          <cell r="C42" t="str">
            <v>Проведення міжнародного форуму "Європа і Україна"</v>
          </cell>
        </row>
        <row r="43">
          <cell r="B43" t="str">
            <v>301450</v>
          </cell>
          <cell r="C43" t="str">
            <v>Конкурсний відбір та присудження Національної премії України імені Тараса Шевченка</v>
          </cell>
        </row>
        <row r="44">
          <cell r="B44" t="str">
            <v>301460</v>
          </cell>
          <cell r="C44" t="str">
            <v>Виплата Державних премій України</v>
          </cell>
        </row>
        <row r="45">
          <cell r="B45" t="str">
            <v>301470</v>
          </cell>
          <cell r="C45" t="str">
            <v>Проведення Всеукраїнського фестивалю патріотичної пісні "Будь вільним!"</v>
          </cell>
        </row>
        <row r="46">
          <cell r="B46" t="str">
            <v>301800</v>
          </cell>
          <cell r="C46" t="str">
            <v>Капітальний ремонт житлового фонду</v>
          </cell>
        </row>
        <row r="47">
          <cell r="B47" t="str">
            <v>301810</v>
          </cell>
          <cell r="C47" t="str">
            <v>Будівництво, капітальний ремонт, реконструкція, реставрація та придбання обладнання</v>
          </cell>
        </row>
        <row r="48">
          <cell r="B48" t="str">
            <v>301820</v>
          </cell>
          <cell r="C48" t="str">
            <v>Реконструкція корпусу N 1 Державного підприємства "Санаторій "Кришталевий палац"</v>
          </cell>
        </row>
        <row r="49">
          <cell r="B49" t="str">
            <v>301830</v>
          </cell>
          <cell r="C49" t="str">
            <v>Виконання невідкладних заходів у Маріїнському палаці</v>
          </cell>
        </row>
        <row r="50">
          <cell r="B50" t="str">
            <v>301840</v>
          </cell>
          <cell r="C50" t="str">
            <v>Створення Культурно-мистецького та музейного комплексу іМистецький арсеналі</v>
          </cell>
        </row>
        <row r="51">
          <cell r="B51" t="str">
            <v>301850</v>
          </cell>
          <cell r="C51"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2">
          <cell r="B52" t="str">
            <v>301860</v>
          </cell>
          <cell r="C52" t="str">
            <v>Реставрація та пристосування Маріїнського палацу в м. Києві</v>
          </cell>
        </row>
        <row r="53">
          <cell r="B53" t="str">
            <v>301870</v>
          </cell>
          <cell r="C53" t="str">
            <v>Аварійно-відновлювальні роботи з ліквідації аварійного стану житлового будинку по вул. Срібнокільській, 20 у м. Києві</v>
          </cell>
        </row>
        <row r="54">
          <cell r="B54" t="str">
            <v>301880</v>
          </cell>
          <cell r="C54" t="str">
            <v>Капітальний ремонт будівель Державного підприємства "Санаторій "Південний"</v>
          </cell>
        </row>
        <row r="55">
          <cell r="B55" t="str">
            <v>301890</v>
          </cell>
          <cell r="C55" t="str">
            <v>Будівництво Реабілітаційного центру на базі Державного підприємства "Санаторій "Конча-Заспа"</v>
          </cell>
        </row>
        <row r="56">
          <cell r="B56" t="str">
            <v>303000</v>
          </cell>
          <cell r="C56" t="str">
            <v>Представництво Президента України в Автономній Республіці Крим</v>
          </cell>
        </row>
        <row r="57">
          <cell r="B57" t="str">
            <v>303010</v>
          </cell>
          <cell r="C57" t="str">
            <v>Здійснення повноважень постійним представником Президента України в Автономній Республіці Крим</v>
          </cell>
        </row>
        <row r="58">
          <cell r="B58" t="str">
            <v>304000</v>
          </cell>
          <cell r="C58" t="str">
            <v>Національна служба посередництва і примирення України</v>
          </cell>
        </row>
        <row r="59">
          <cell r="B59" t="str">
            <v>304010</v>
          </cell>
          <cell r="C59" t="str">
            <v>Сприяння врегулюванню колективних трудових спорів (конфліктів)</v>
          </cell>
        </row>
        <row r="60">
          <cell r="B60" t="str">
            <v>304020</v>
          </cell>
          <cell r="C60" t="str">
            <v>Прикладні розробки з питань посередництва і примирення при вирішенні колективних трудових спорів (конфліктів)</v>
          </cell>
        </row>
        <row r="61">
          <cell r="B61" t="str">
            <v>410000</v>
          </cell>
          <cell r="C61" t="str">
            <v>Господарсько-фінансовий департамент Секретаріату Кабінету Міністрів України</v>
          </cell>
        </row>
        <row r="62">
          <cell r="B62" t="str">
            <v>411000</v>
          </cell>
          <cell r="C62" t="str">
            <v>Секретаріат Кабінету Міністрів України</v>
          </cell>
        </row>
        <row r="63">
          <cell r="B63" t="str">
            <v>411010</v>
          </cell>
          <cell r="C63" t="str">
            <v>Обслуговування та організаційне, інформаційно-аналітичне та матеріально-технічне забезпечення діяльності Кабінету Міністрів України</v>
          </cell>
        </row>
        <row r="64">
          <cell r="B64" t="str">
            <v>411020</v>
          </cell>
          <cell r="C64" t="str">
            <v>Організація та здійснення офіційних прийомів керівництвом Кабінету Міністрів України</v>
          </cell>
        </row>
        <row r="65">
          <cell r="B65" t="str">
            <v>411030</v>
          </cell>
          <cell r="C65" t="str">
            <v>Обслуговування діяльності Кабінету Міністрів України</v>
          </cell>
        </row>
        <row r="66">
          <cell r="B66" t="str">
            <v>411040</v>
          </cell>
          <cell r="C66"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7">
          <cell r="B67" t="str">
            <v>411050</v>
          </cell>
          <cell r="C67" t="str">
            <v>Візити урядових делегацій та відрядження працівників органів державної влади за кордон  за рішенням Кабінету Міністрів України</v>
          </cell>
        </row>
        <row r="68">
          <cell r="B68" t="str">
            <v>411060</v>
          </cell>
          <cell r="C68" t="str">
            <v>Перепідготовка та підвищення кваліфікації працівників Секретаріату Кабінету Міністрів України</v>
          </cell>
        </row>
        <row r="69">
          <cell r="B69" t="str">
            <v>411070</v>
          </cell>
          <cell r="C69" t="str">
            <v>Фінансова підтримка газети "Урядовий кур'єр"</v>
          </cell>
        </row>
        <row r="70">
          <cell r="B70" t="str">
            <v>411110</v>
          </cell>
          <cell r="C70" t="str">
            <v>Організаційне забезпечення підготовки та проведення в Україні фінальної частини чемпіонату Європи 2012 року з футболу</v>
          </cell>
        </row>
        <row r="71">
          <cell r="B71" t="str">
            <v>411120</v>
          </cell>
          <cell r="C71" t="str">
            <v>Забезпечення функціонування та розвитку системи спеціальної інформації</v>
          </cell>
        </row>
        <row r="72">
          <cell r="B72" t="str">
            <v>411130</v>
          </cell>
          <cell r="C72" t="str">
            <v>Інформаційно-аналітичне та організаційне забезпечення оперативного реагування органів виконавчої влади</v>
          </cell>
        </row>
        <row r="73">
          <cell r="B73" t="str">
            <v>411140</v>
          </cell>
          <cell r="C73" t="str">
            <v>Підтримка реалізації комплексної реформи державного управління</v>
          </cell>
        </row>
        <row r="74">
          <cell r="B74" t="str">
            <v>411150</v>
          </cell>
          <cell r="C74" t="str">
            <v>Забезпечення розслідування авіаційних подій та інцидентів з цивільними повітряними суднами Національним бюро</v>
          </cell>
        </row>
        <row r="75">
          <cell r="B75" t="str">
            <v>411160</v>
          </cell>
          <cell r="C75" t="str">
            <v>Забезпечення функціонування Фонду розвитку інновацій</v>
          </cell>
        </row>
        <row r="76">
          <cell r="B76" t="str">
            <v>411170</v>
          </cell>
          <cell r="C76" t="str">
            <v>Створення та функціонування офісу із залучення та підтримки інвестицій</v>
          </cell>
        </row>
        <row r="77">
          <cell r="B77" t="str">
            <v>411190</v>
          </cell>
          <cell r="C77" t="str">
            <v>Заходи з підтримки розвитку лідерства в Україні</v>
          </cell>
        </row>
        <row r="78">
          <cell r="B78" t="str">
            <v>411200</v>
          </cell>
          <cell r="C78" t="str">
            <v>Організаційне, матеріально-технічне, інформаційне та інше забезпечення діяльності Національної ради України з питань розвитку науки і технологій</v>
          </cell>
        </row>
        <row r="79">
          <cell r="B79" t="str">
            <v>412000</v>
          </cell>
          <cell r="C79" t="str">
            <v>Державна служба з питань Автономної Республіки Крим та міста Севастополя</v>
          </cell>
        </row>
        <row r="80">
          <cell r="B80" t="str">
            <v>412010</v>
          </cell>
          <cell r="C80" t="str">
            <v>Керівництво та управління з питань Автономної Республіки Крим та міста Севастополя</v>
          </cell>
        </row>
        <row r="81">
          <cell r="B81" t="str">
            <v>416000</v>
          </cell>
          <cell r="C81" t="str">
            <v>Державне агентство з питань електронного урядування України</v>
          </cell>
        </row>
        <row r="82">
          <cell r="B82" t="str">
            <v>416010</v>
          </cell>
          <cell r="C82" t="str">
            <v>Керівництво та управління у сфері електронного урядування</v>
          </cell>
        </row>
        <row r="83">
          <cell r="B83" t="str">
            <v>416030</v>
          </cell>
          <cell r="C83" t="str">
            <v>Електронне урядування та Національна програма інформатизації</v>
          </cell>
        </row>
        <row r="84">
          <cell r="B84" t="str">
            <v>417000</v>
          </cell>
          <cell r="C84" t="str">
            <v>Державна аудиторська служба України</v>
          </cell>
        </row>
        <row r="85">
          <cell r="B85" t="str">
            <v>417010</v>
          </cell>
          <cell r="C85" t="str">
            <v>Керівництво та управління у сфері контролю за витрачанням бюджетних коштів</v>
          </cell>
        </row>
        <row r="86">
          <cell r="B86" t="str">
            <v>420000</v>
          </cell>
          <cell r="C86" t="str">
            <v>Господарсько-фінансовий департамент Секретаріату Кабінету Міністрів України (загальнодержавні видатки та кредитування)</v>
          </cell>
        </row>
        <row r="87">
          <cell r="B87" t="str">
            <v>421000</v>
          </cell>
          <cell r="C87" t="str">
            <v>Секретаріат Кабінету Міністрів України (загальнодержавні видатки та кредитування)</v>
          </cell>
        </row>
        <row r="88">
          <cell r="B88" t="str">
            <v>421010</v>
          </cell>
          <cell r="C88" t="str">
            <v>Заходи щодо оптимізації системи центральних органів виконавчої влади та скорочення кількості контролюючих органів</v>
          </cell>
        </row>
        <row r="89">
          <cell r="B89" t="str">
            <v>421020</v>
          </cell>
          <cell r="C89" t="str">
            <v>Здійснення державного контролю за додержанням законодавства про захист прав споживачів</v>
          </cell>
        </row>
        <row r="90">
          <cell r="B90" t="str">
            <v>421040</v>
          </cell>
          <cell r="C90" t="str">
            <v>Протиепізоотичні заходи та участь у Міжнародному епізоотичному бюро</v>
          </cell>
        </row>
        <row r="91">
          <cell r="B91" t="str">
            <v>421050</v>
          </cell>
          <cell r="C91" t="str">
            <v>Організація і регулювання діяльності установ ветеринарної та фітосанітарної служби</v>
          </cell>
        </row>
        <row r="92">
          <cell r="B92" t="str">
            <v>421060</v>
          </cell>
          <cell r="C92" t="str">
            <v>Підтримка реалізації комплексної реформи державного управління</v>
          </cell>
        </row>
        <row r="93">
          <cell r="B93" t="str">
            <v>500000</v>
          </cell>
          <cell r="C93" t="str">
            <v>Державна судова адміністрація України</v>
          </cell>
        </row>
        <row r="94">
          <cell r="B94" t="str">
            <v>501000</v>
          </cell>
          <cell r="C94" t="str">
            <v>Апарат Державної судової адміністрації України</v>
          </cell>
        </row>
        <row r="95">
          <cell r="B95" t="str">
            <v>501010</v>
          </cell>
          <cell r="C95" t="str">
            <v>Організаційне забезпечення діяльності судів та установ судової системи</v>
          </cell>
        </row>
        <row r="96">
          <cell r="B96" t="str">
            <v>501020</v>
          </cell>
          <cell r="C96" t="str">
            <v>Забезпечення здійснення правосуддя місцевими, апеляційними та вищими спеціалізованими судами</v>
          </cell>
        </row>
        <row r="97">
          <cell r="B97" t="str">
            <v>501030</v>
          </cell>
          <cell r="C97" t="str">
            <v>Здійснення правосуддя апеляційними загальними судами</v>
          </cell>
        </row>
        <row r="98">
          <cell r="B98" t="str">
            <v>501040</v>
          </cell>
          <cell r="C98" t="str">
            <v>Здійснення правосуддя місцевими загальними судами</v>
          </cell>
        </row>
        <row r="99">
          <cell r="B99" t="str">
            <v>501050</v>
          </cell>
          <cell r="C99" t="str">
            <v>Здійснення правосуддя військовими судами</v>
          </cell>
        </row>
        <row r="100">
          <cell r="B100" t="str">
            <v>501080</v>
          </cell>
          <cell r="C100" t="str">
            <v>Здійснення правосуддя апеляційними господарськими судами</v>
          </cell>
        </row>
        <row r="101">
          <cell r="B101" t="str">
            <v>501100</v>
          </cell>
          <cell r="C101" t="str">
            <v>Забезпечення діяльності Вищої кваліфікаційної комісії суддів України</v>
          </cell>
        </row>
        <row r="102">
          <cell r="B102" t="str">
            <v>501110</v>
          </cell>
          <cell r="C102"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103">
          <cell r="B103" t="str">
            <v>501150</v>
          </cell>
          <cell r="C103" t="str">
            <v>Виконання рішень судів на користь суддів  та працівників апаратів судів</v>
          </cell>
        </row>
        <row r="104">
          <cell r="B104" t="str">
            <v>501160</v>
          </cell>
          <cell r="C104" t="str">
            <v>Здійснення правосуддя апеляційними адміністративними судами</v>
          </cell>
        </row>
        <row r="105">
          <cell r="B105" t="str">
            <v>501170</v>
          </cell>
          <cell r="C105" t="str">
            <v>Здійснення правосуддя місцевими адміністративними судами</v>
          </cell>
        </row>
        <row r="106">
          <cell r="B106" t="str">
            <v>501180</v>
          </cell>
          <cell r="C106" t="str">
            <v>Придбання (будівництво) житла для суддів Апеляційного суду України, апеляційних і місцевих судів</v>
          </cell>
        </row>
        <row r="107">
          <cell r="B107" t="str">
            <v>501190</v>
          </cell>
          <cell r="C107" t="str">
            <v>Створення автоматизованої системи документообігу у судах та забезпечення її функціонування</v>
          </cell>
        </row>
        <row r="108">
          <cell r="B108" t="str">
            <v>501200</v>
          </cell>
          <cell r="C108"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9">
          <cell r="B109" t="str">
            <v>501210</v>
          </cell>
          <cell r="C109"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10">
          <cell r="B110" t="str">
            <v>501600</v>
          </cell>
          <cell r="C110" t="str">
            <v>Підтримка судової реформи</v>
          </cell>
        </row>
        <row r="111">
          <cell r="B111" t="str">
            <v>501820</v>
          </cell>
          <cell r="C111" t="str">
            <v>Забезпечення судів належними приміщеннями та суддів службовим житлом</v>
          </cell>
        </row>
        <row r="112">
          <cell r="B112" t="str">
            <v>501840</v>
          </cell>
          <cell r="C112" t="str">
            <v>Реконструкція  з добудовою приміщення Шацького районного суду Волинської області</v>
          </cell>
        </row>
        <row r="113">
          <cell r="B113" t="str">
            <v>550000</v>
          </cell>
          <cell r="C113" t="str">
            <v>Верховний Суд</v>
          </cell>
        </row>
        <row r="114">
          <cell r="B114" t="str">
            <v>551000</v>
          </cell>
          <cell r="C114" t="str">
            <v>Апарат Верховного Суду</v>
          </cell>
        </row>
        <row r="115">
          <cell r="B115" t="str">
            <v>551010</v>
          </cell>
          <cell r="C115" t="str">
            <v>Здійснення правосуддя Верховним Судом</v>
          </cell>
        </row>
        <row r="116">
          <cell r="B116" t="str">
            <v>600000</v>
          </cell>
          <cell r="C116" t="str">
            <v>Верховний Суд України</v>
          </cell>
        </row>
        <row r="117">
          <cell r="B117" t="str">
            <v>601000</v>
          </cell>
          <cell r="C117" t="str">
            <v>Апарат Верховного Суду України</v>
          </cell>
        </row>
        <row r="118">
          <cell r="B118" t="str">
            <v>601010</v>
          </cell>
          <cell r="C118" t="str">
            <v>Здійснення правосуддя Верховним Судом України</v>
          </cell>
        </row>
        <row r="119">
          <cell r="B119" t="str">
            <v>601020</v>
          </cell>
          <cell r="C119" t="str">
            <v>Підвищення кваліфікації суддів та працівників апарату Верховного Суду України</v>
          </cell>
        </row>
        <row r="120">
          <cell r="B120" t="str">
            <v>650000</v>
          </cell>
          <cell r="C120" t="str">
            <v>Вищий спеціалізований суд України з розгляду цивільних і кримінальних справ</v>
          </cell>
        </row>
        <row r="121">
          <cell r="B121" t="str">
            <v>651000</v>
          </cell>
          <cell r="C121" t="str">
            <v>Апарат Вищого спеціалізованого суду України з розгляду цивільних і кримінальних справ</v>
          </cell>
        </row>
        <row r="122">
          <cell r="B122" t="str">
            <v>651010</v>
          </cell>
          <cell r="C122" t="str">
            <v>Здійснення правосуддя Вищим спеціалізованим судом України з розгляду цивільних і кримінальних справ</v>
          </cell>
        </row>
        <row r="123">
          <cell r="B123" t="str">
            <v>700000</v>
          </cell>
          <cell r="C123" t="str">
            <v>Вищий господарський суд України</v>
          </cell>
        </row>
        <row r="124">
          <cell r="B124" t="str">
            <v>701000</v>
          </cell>
          <cell r="C124" t="str">
            <v>Вищий господарський суд України</v>
          </cell>
        </row>
        <row r="125">
          <cell r="B125" t="str">
            <v>701010</v>
          </cell>
          <cell r="C125" t="str">
            <v>Здійснення правосуддя Вищим господарським судом України</v>
          </cell>
        </row>
        <row r="126">
          <cell r="B126" t="str">
            <v>750000</v>
          </cell>
          <cell r="C126" t="str">
            <v>Вищий адміністративний суд України</v>
          </cell>
        </row>
        <row r="127">
          <cell r="B127" t="str">
            <v>751000</v>
          </cell>
          <cell r="C127" t="str">
            <v>Апарат Вищого адміністративного суду України</v>
          </cell>
        </row>
        <row r="128">
          <cell r="B128" t="str">
            <v>751010</v>
          </cell>
          <cell r="C128" t="str">
            <v>Здійснення правосуддя Вищим адміністративним судом України</v>
          </cell>
        </row>
        <row r="129">
          <cell r="B129" t="str">
            <v>800000</v>
          </cell>
          <cell r="C129" t="str">
            <v>Конституційний Суд України</v>
          </cell>
        </row>
        <row r="130">
          <cell r="B130" t="str">
            <v>801000</v>
          </cell>
          <cell r="C130" t="str">
            <v>Конституційний Суд України</v>
          </cell>
        </row>
        <row r="131">
          <cell r="B131" t="str">
            <v>801010</v>
          </cell>
          <cell r="C131" t="str">
            <v>Забезпечення конституційної юрисдикції в Україні</v>
          </cell>
        </row>
        <row r="132">
          <cell r="B132" t="str">
            <v>900000</v>
          </cell>
          <cell r="C132" t="str">
            <v>Генеральна прокуратура України</v>
          </cell>
        </row>
        <row r="133">
          <cell r="B133" t="str">
            <v>901000</v>
          </cell>
          <cell r="C133" t="str">
            <v>Генеральна прокуратура України</v>
          </cell>
        </row>
        <row r="134">
          <cell r="B134" t="str">
            <v>901010</v>
          </cell>
          <cell r="C134" t="str">
            <v>Здійснення прокурорсько-слідчої діяльності, підготовка та підвищення кваліфікації кадрів прокуратури</v>
          </cell>
        </row>
        <row r="135">
          <cell r="B135" t="str">
            <v>901020</v>
          </cell>
          <cell r="C135" t="str">
            <v>Підготовка кадрів та підвищення кваліфікації прокурорсько-слідчих кадрів Національною академією прокуратури України</v>
          </cell>
        </row>
        <row r="136">
          <cell r="B136" t="str">
            <v>901030</v>
          </cell>
          <cell r="C136" t="str">
            <v>Забезпечення функцій Спеціалізованою антикорупційною прокуратурою</v>
          </cell>
        </row>
        <row r="137">
          <cell r="B137" t="str">
            <v>1000000</v>
          </cell>
          <cell r="C137" t="str">
            <v>Міністерство внутрішніх справ України</v>
          </cell>
        </row>
        <row r="138">
          <cell r="B138" t="str">
            <v>1001000</v>
          </cell>
          <cell r="C138" t="str">
            <v>Апарат Міністерства внутрішніх справ України</v>
          </cell>
        </row>
        <row r="139">
          <cell r="B139" t="str">
            <v>1001010</v>
          </cell>
          <cell r="C139" t="str">
            <v>Керівництво та управління діяльністю Міністерства внутрішніх справ України</v>
          </cell>
        </row>
        <row r="140">
          <cell r="B140" t="str">
            <v>1001020</v>
          </cell>
          <cell r="C140" t="str">
            <v>Створення та функціонування Державної інформаційної системи реєстраційного обліку фізичних осіб та їх документування</v>
          </cell>
        </row>
        <row r="141">
          <cell r="B141" t="str">
            <v>1001030</v>
          </cell>
          <cell r="C141" t="str">
            <v>Створення та впровадження Національної автоматизованої інформаційної системи Департаменту державної автомобільної інспекції України</v>
          </cell>
        </row>
        <row r="142">
          <cell r="B142" t="str">
            <v>1001040</v>
          </cell>
          <cell r="C142" t="str">
            <v>Участь органів внутрішніх справ у боротьбі з нелегальною міграцією, створення та утримання пунктів розміщення незаконних мігрантів</v>
          </cell>
        </row>
        <row r="143">
          <cell r="B143" t="str">
            <v>1001050</v>
          </cell>
          <cell r="C143" t="str">
            <v>Реалізація державної політики у сфері внутрішніх справ, забезпечення діяльності органів, установ та закладів Міністерства внутрішніх справ України</v>
          </cell>
        </row>
        <row r="144">
          <cell r="B144" t="str">
            <v>1001060</v>
          </cell>
          <cell r="C144" t="str">
            <v>Створення та впровадження єдиної системи цифрового зв'язку органів та підрозділів внутрішніх справ</v>
          </cell>
        </row>
        <row r="145">
          <cell r="B145" t="str">
            <v>1001070</v>
          </cell>
          <cell r="C145" t="str">
            <v>Участь органів внутрішніх справ у міжнародних миротворчих операціях</v>
          </cell>
        </row>
        <row r="146">
          <cell r="B146" t="str">
            <v>1001080</v>
          </cell>
          <cell r="C146" t="str">
            <v>Підготовка кадрів вищими навчальними закладами із специфічними умовами навчання</v>
          </cell>
        </row>
        <row r="147">
          <cell r="B147" t="str">
            <v>1001090</v>
          </cell>
          <cell r="C147" t="str">
            <v>Заходи, пов'язані  із забезпеченням правопорядку під час проведення Євро-2012</v>
          </cell>
        </row>
        <row r="148">
          <cell r="B148" t="str">
            <v>1001100</v>
          </cell>
          <cell r="C148" t="str">
            <v>Медичне забезпечення працівників Міністерства внутрішніх справ України, поліцейських та працівників Національної поліції України</v>
          </cell>
        </row>
        <row r="149">
          <cell r="B149" t="str">
            <v>1001110</v>
          </cell>
          <cell r="C149" t="str">
            <v>Закупівля і модернізація озброєння, військової та спеціальної техніки за державним оборонним замовленням Міністерства внутрішніх справ</v>
          </cell>
        </row>
        <row r="150">
          <cell r="B150" t="str">
            <v>1001130</v>
          </cell>
          <cell r="C150" t="str">
            <v>Дошкільна освіта та заходи з позашкільної роботи з дітьми працівників Міністерства внутрішніх справ України</v>
          </cell>
        </row>
        <row r="151">
          <cell r="B151" t="str">
            <v>1001160</v>
          </cell>
          <cell r="C151" t="str">
            <v>Забезпечення заходів спеціальними підрозділами  по боротьбі  з організованою злочинністю Міністерства внутрішніх справ України</v>
          </cell>
        </row>
        <row r="152">
          <cell r="B152" t="str">
            <v>1001170</v>
          </cell>
          <cell r="C152" t="str">
            <v>Наукове та інформаційно-аналітичне забезпечення заходів по боротьбі з організованою злочинністю і корупцією</v>
          </cell>
        </row>
        <row r="153">
          <cell r="B153" t="str">
            <v>1001180</v>
          </cell>
          <cell r="C153" t="str">
            <v>Забезпечення особистої безпеки суддів і членів їх сімей, охорони приміщень суду, громадського порядку під час здійснення правосуддя</v>
          </cell>
        </row>
        <row r="154">
          <cell r="B154" t="str">
            <v>1001190</v>
          </cell>
          <cell r="C154" t="str">
            <v>Будівництво (придбання) житла для осіб рядового і начальницького складу органів внутрішніх справ</v>
          </cell>
        </row>
        <row r="155">
          <cell r="B155" t="str">
            <v>1001200</v>
          </cell>
          <cell r="C155"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56">
          <cell r="B156" t="str">
            <v>1001210</v>
          </cell>
          <cell r="C156" t="str">
            <v>Видатки для Міністерства внутрішніх справ України на реалізацію заходів щодо підвищення обороноздатності і безпеки держави</v>
          </cell>
        </row>
        <row r="157">
          <cell r="B157" t="str">
            <v>1001220</v>
          </cell>
          <cell r="C157" t="str">
            <v>Створення єдиної авіаційної системи безпеки та цивільного захисту</v>
          </cell>
        </row>
        <row r="158">
          <cell r="B158" t="str">
            <v>1002000</v>
          </cell>
          <cell r="C158" t="str">
            <v>Адміністрація Державної прикордонної служби України</v>
          </cell>
        </row>
        <row r="159">
          <cell r="B159" t="str">
            <v>1002010</v>
          </cell>
          <cell r="C159" t="str">
            <v>Керівництво та управління у сфері охорони державного кордону України</v>
          </cell>
        </row>
        <row r="160">
          <cell r="B160" t="str">
            <v>1002030</v>
          </cell>
          <cell r="C160" t="str">
            <v>Матеріально-технічне забезпечення Державної прикордонної служби України та утримання її особового складу</v>
          </cell>
        </row>
        <row r="161">
          <cell r="B161" t="str">
            <v>1002060</v>
          </cell>
          <cell r="C161" t="str">
            <v>Підготовка кадрів та підвищення кваліфікації Національною академією Державної прикордонної служби України</v>
          </cell>
        </row>
        <row r="162">
          <cell r="B162" t="str">
            <v>1002070</v>
          </cell>
          <cell r="C162" t="str">
            <v>Будівництво (придбання) житла для військовослужбовців Державної прикордонної служби України</v>
          </cell>
        </row>
        <row r="163">
          <cell r="B163" t="str">
            <v>1002080</v>
          </cell>
          <cell r="C163" t="str">
            <v>Розвиток Державної прикордонної служби України</v>
          </cell>
        </row>
        <row r="164">
          <cell r="B164" t="str">
            <v>1002100</v>
          </cell>
          <cell r="C164" t="str">
            <v>Облаштування та реконструкція державного кордону</v>
          </cell>
        </row>
        <row r="165">
          <cell r="B165" t="str">
            <v>1002110</v>
          </cell>
          <cell r="C165" t="str">
            <v>Розвідувальна діяльність у сфері захисту державного кордону</v>
          </cell>
        </row>
        <row r="166">
          <cell r="B166" t="str">
            <v>1002120</v>
          </cell>
          <cell r="C166" t="str">
            <v>Заходи з інженерно-технічного облаштування кордону</v>
          </cell>
        </row>
        <row r="167">
          <cell r="B167" t="str">
            <v>1002130</v>
          </cell>
          <cell r="C167" t="str">
            <v>Видатки для Адміністрації Державної прикордонної служби України на реалізацію заходів щодо підвищення обороноздатності і безпеки держави</v>
          </cell>
        </row>
        <row r="168">
          <cell r="B168" t="str">
            <v>1002600</v>
          </cell>
          <cell r="C168" t="str">
            <v>Реалізація проекту з розбудови підрозділів охорони кордону</v>
          </cell>
        </row>
        <row r="169">
          <cell r="B169" t="str">
            <v>1002800</v>
          </cell>
          <cell r="C169" t="str">
            <v>Будівництво, реконструкція та капітальний ремонт об'єктів Державної прикордонної служби України</v>
          </cell>
        </row>
        <row r="170">
          <cell r="B170" t="str">
            <v>1003000</v>
          </cell>
          <cell r="C170" t="str">
            <v>Національна гвардія України</v>
          </cell>
        </row>
        <row r="171">
          <cell r="B171" t="str">
            <v>1003010</v>
          </cell>
          <cell r="C171" t="str">
            <v>Керівництво та управління Національною гвардією України</v>
          </cell>
        </row>
        <row r="172">
          <cell r="B172" t="str">
            <v>1003020</v>
          </cell>
          <cell r="C172" t="str">
            <v>Забезпечення виконання завдань та функцій Національної гвардії України</v>
          </cell>
        </row>
        <row r="173">
          <cell r="B173" t="str">
            <v>1003030</v>
          </cell>
          <cell r="C173"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74">
          <cell r="B174" t="str">
            <v>1003040</v>
          </cell>
          <cell r="C174"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75">
          <cell r="B175" t="str">
            <v>1003050</v>
          </cell>
          <cell r="C175" t="str">
            <v>Заходи, пов'язані із переходом на військову службу за контрактом</v>
          </cell>
        </row>
        <row r="176">
          <cell r="B176" t="str">
            <v>1003070</v>
          </cell>
          <cell r="C176" t="str">
            <v>Підготовка кадрів для Національної гвардії України вищими навчальними закладами</v>
          </cell>
        </row>
        <row r="177">
          <cell r="B177" t="str">
            <v>1003080</v>
          </cell>
          <cell r="C177" t="str">
            <v>Стаціонарне лікування військовослужбовців Національної гвардії України у власних медичних закладах</v>
          </cell>
        </row>
        <row r="178">
          <cell r="B178" t="str">
            <v>1003090</v>
          </cell>
          <cell r="C178" t="str">
            <v>Будівництво (придбання) житла для військовослужбовців Національної гвардії України</v>
          </cell>
        </row>
        <row r="179">
          <cell r="B179" t="str">
            <v>1003100</v>
          </cell>
          <cell r="C179" t="str">
            <v>Видатки для Національної гвардії України на реалізацію заходів щодо підвищення обороноздатності і безпеки держави</v>
          </cell>
        </row>
        <row r="180">
          <cell r="B180" t="str">
            <v>1004000</v>
          </cell>
          <cell r="C180" t="str">
            <v>Державна міграційна служба України</v>
          </cell>
        </row>
        <row r="181">
          <cell r="B181" t="str">
            <v>1004010</v>
          </cell>
          <cell r="C181" t="str">
            <v>Керівництво та управління у сфері міграції, громадянства, імміграції та реєстрації фізичних осіб</v>
          </cell>
        </row>
        <row r="182">
          <cell r="B182" t="str">
            <v>1004020</v>
          </cell>
          <cell r="C182" t="str">
            <v>Забезпечення виконання завдань та функцій у сфері громадянства, імміграції та реєстрації фізичних осіб</v>
          </cell>
        </row>
        <row r="183">
          <cell r="B183" t="str">
            <v>1004040</v>
          </cell>
          <cell r="C183" t="str">
            <v>Створення та впровадження єдиної національної бази даних управління міграційними потоками</v>
          </cell>
        </row>
        <row r="184">
          <cell r="B184" t="str">
            <v>1004050</v>
          </cell>
          <cell r="C184" t="str">
            <v>Утримання установ тимчасового розміщення біженців та інших категорій мігрантів, виконання міжнародних угод про реадмісію</v>
          </cell>
        </row>
        <row r="185">
          <cell r="B185" t="str">
            <v>1004060</v>
          </cell>
          <cell r="C185" t="str">
            <v>Надання допомоги біженцям</v>
          </cell>
        </row>
        <row r="186">
          <cell r="B186" t="str">
            <v>1004070</v>
          </cell>
          <cell r="C186" t="str">
            <v>Внески до Міжнародної організації з міграції</v>
          </cell>
        </row>
        <row r="187">
          <cell r="B187" t="str">
            <v>1004080</v>
          </cell>
          <cell r="C187" t="str">
            <v>Створення та утримання пунктів розміщення незаконних мігрантів та інформаційної системи обліку та аналізу міграційних потоків</v>
          </cell>
        </row>
        <row r="188">
          <cell r="B188" t="str">
            <v>1004090</v>
          </cell>
          <cell r="C188" t="str">
            <v>Створення та функціонування Єдиного державного демографічного реєстру</v>
          </cell>
        </row>
        <row r="189">
          <cell r="B189" t="str">
            <v>1006000</v>
          </cell>
          <cell r="C189" t="str">
            <v>Державна служба України з надзвичайних ситуацій</v>
          </cell>
        </row>
        <row r="190">
          <cell r="B190" t="str">
            <v>1006010</v>
          </cell>
          <cell r="C190" t="str">
            <v>Керівництво та управління у сфері надзвичайних ситуацій</v>
          </cell>
        </row>
        <row r="191">
          <cell r="B191" t="str">
            <v>1006050</v>
          </cell>
          <cell r="C191" t="str">
            <v>Авіаційні роботи з пошуку і рятування</v>
          </cell>
        </row>
        <row r="192">
          <cell r="B192" t="str">
            <v>1006060</v>
          </cell>
          <cell r="C192" t="str">
            <v>Гідрометеорологічна діяльність</v>
          </cell>
        </row>
        <row r="193">
          <cell r="B193" t="str">
            <v>1006070</v>
          </cell>
          <cell r="C19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94">
          <cell r="B194" t="str">
            <v>1006080</v>
          </cell>
          <cell r="C194"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95">
          <cell r="B195" t="str">
            <v>1006090</v>
          </cell>
          <cell r="C195" t="str">
            <v>Придбання пожежної та іншої спеціальної техніки вітчизняного виробництва</v>
          </cell>
        </row>
        <row r="196">
          <cell r="B196" t="str">
            <v>1006100</v>
          </cell>
          <cell r="C196" t="str">
            <v>Видатки для Державної служби України з надзвичайних ситуацій на реалізацію заходів щодо підвищення обороноздатності і безпеки держави</v>
          </cell>
        </row>
        <row r="197">
          <cell r="B197" t="str">
            <v>1006110</v>
          </cell>
          <cell r="C197" t="str">
            <v>Будівництво (придбання) житла для осіб рядового і начальницького складу Державної служби України з надзвичайних ситуацій</v>
          </cell>
        </row>
        <row r="198">
          <cell r="B198" t="str">
            <v>1006280</v>
          </cell>
          <cell r="C198" t="str">
            <v>Забезпечення діяльності сил цивільного захисту</v>
          </cell>
        </row>
        <row r="199">
          <cell r="B199" t="str">
            <v>1006360</v>
          </cell>
          <cell r="C199" t="str">
            <v>Підготовка кадрів у сфері цивільного захисту</v>
          </cell>
        </row>
        <row r="200">
          <cell r="B200" t="str">
            <v>1007000</v>
          </cell>
          <cell r="C200" t="str">
            <v>Національна поліція України</v>
          </cell>
        </row>
        <row r="201">
          <cell r="B201" t="str">
            <v>1007010</v>
          </cell>
          <cell r="C201" t="str">
            <v>Керівництво та управління діяльністю Національної поліції України</v>
          </cell>
        </row>
        <row r="202">
          <cell r="B202" t="str">
            <v>1007020</v>
          </cell>
          <cell r="C202" t="str">
            <v>Забезпечення діяльності підрозділів, установ та закладів Національної поліції України</v>
          </cell>
        </row>
        <row r="203">
          <cell r="B203" t="str">
            <v>1007030</v>
          </cell>
          <cell r="C203" t="str">
            <v>Дошкільна освіта та заходи з позашкільної роботи з дітьми поліцейських та працівників Національної поліції України</v>
          </cell>
        </row>
        <row r="204">
          <cell r="B204" t="str">
            <v>1007040</v>
          </cell>
          <cell r="C204" t="str">
            <v>Видатки для Національної поліції України на реалізацію заходів щодо підвищення обороноздатності і безпеки держави</v>
          </cell>
        </row>
        <row r="205">
          <cell r="B205" t="str">
            <v>1010000</v>
          </cell>
          <cell r="C205" t="str">
            <v>Міністерство внутрішніх справ України (загальнодержавні витрати)</v>
          </cell>
        </row>
        <row r="206">
          <cell r="B206" t="str">
            <v>1011000</v>
          </cell>
          <cell r="C206" t="str">
            <v>Міністерство внутрішніх справ України (загальнодержавні витрати)</v>
          </cell>
        </row>
        <row r="207">
          <cell r="B207" t="str">
            <v>1100000</v>
          </cell>
          <cell r="C207" t="str">
            <v>Міністерство енергетики та вугільної промисловості України</v>
          </cell>
        </row>
        <row r="208">
          <cell r="B208" t="str">
            <v>1101000</v>
          </cell>
          <cell r="C208" t="str">
            <v>Апарат Міністерства енергетики та вугільної промисловості України</v>
          </cell>
        </row>
        <row r="209">
          <cell r="B209" t="str">
            <v>1101010</v>
          </cell>
          <cell r="C209" t="str">
            <v>Загальне керівництво та управління у сфері паливно-енергетичного комплексу та вугільної промисловості</v>
          </cell>
        </row>
        <row r="210">
          <cell r="B210" t="str">
            <v>1101030</v>
          </cell>
          <cell r="C210"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211">
          <cell r="B211" t="str">
            <v>1101070</v>
          </cell>
          <cell r="C211" t="str">
            <v>Ліквідація збиткових вугледобувних та вуглепереробних підприємств</v>
          </cell>
        </row>
        <row r="212">
          <cell r="B212" t="str">
            <v>1101080</v>
          </cell>
          <cell r="C212"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213">
          <cell r="B213" t="str">
            <v>1101090</v>
          </cell>
          <cell r="C213"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214">
          <cell r="B214" t="str">
            <v>1101100</v>
          </cell>
          <cell r="C214" t="str">
            <v>Гірничорятувальні заходи на вугледобувних підприємствах</v>
          </cell>
        </row>
        <row r="215">
          <cell r="B215" t="str">
            <v>1101110</v>
          </cell>
          <cell r="C215" t="str">
            <v>Державна підтримка вугледобувних підприємств на часткове покриття витрат із собівартості готової товарної вугільної продукції</v>
          </cell>
        </row>
        <row r="216">
          <cell r="B216" t="str">
            <v>1101120</v>
          </cell>
          <cell r="C216" t="str">
            <v>Створення резерву ядерного палива та ядерних матеріалів</v>
          </cell>
        </row>
        <row r="217">
          <cell r="B217" t="str">
            <v>1101130</v>
          </cell>
          <cell r="C217" t="str">
            <v>Фінансова підтримка розвитку наукової інфраструктури у сфері енергетики</v>
          </cell>
        </row>
        <row r="218">
          <cell r="B218" t="str">
            <v>1101140</v>
          </cell>
          <cell r="C218" t="str">
            <v>Фізичний захист ядерних установок та ядерних матеріалів</v>
          </cell>
        </row>
        <row r="219">
          <cell r="B219" t="str">
            <v>1101160</v>
          </cell>
          <cell r="C219" t="str">
            <v>Заходи з охорони праці та підвищення техніки безпеки на вугледобувних підприємствах</v>
          </cell>
        </row>
        <row r="220">
          <cell r="B220" t="str">
            <v>1101180</v>
          </cell>
          <cell r="C220" t="str">
            <v>Реалізація заходів, передбачених Державною цільовою економічною програмою енергоефективності на 2010 - 2015 роки</v>
          </cell>
        </row>
        <row r="221">
          <cell r="B221" t="str">
            <v>1101190</v>
          </cell>
          <cell r="C221"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22">
          <cell r="B222" t="str">
            <v>1101200</v>
          </cell>
          <cell r="C222" t="str">
            <v>Державна підтримка будівництва вугле- та торфодобувних підприємств, технічне переоснащення зазначених підприємств</v>
          </cell>
        </row>
        <row r="223">
          <cell r="B223" t="str">
            <v>1101210</v>
          </cell>
          <cell r="C223"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24">
          <cell r="B224" t="str">
            <v>1101310</v>
          </cell>
          <cell r="C224" t="str">
            <v>Облаштування Одеського і Безіменного газових родовищ та Субботінського нафтового родовища для введення їх в експлуатацію</v>
          </cell>
        </row>
        <row r="225">
          <cell r="B225" t="str">
            <v>1101340</v>
          </cell>
          <cell r="C225" t="str">
            <v>Заходи по передачі об'єктів соціальної інфраструктури, які перебувають на балансі вугледобувних підприємств, у комунальну власність</v>
          </cell>
        </row>
        <row r="226">
          <cell r="B226" t="str">
            <v>1101390</v>
          </cell>
          <cell r="C226"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27">
          <cell r="B227" t="str">
            <v>1101400</v>
          </cell>
          <cell r="C22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28">
          <cell r="B228" t="str">
            <v>1101420</v>
          </cell>
          <cell r="C228"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29">
          <cell r="B229" t="str">
            <v>1101430</v>
          </cell>
          <cell r="C229" t="str">
            <v>Виконання першочергових екологічних заходів у м. Дніпродзержинськ</v>
          </cell>
        </row>
        <row r="230">
          <cell r="B230" t="str">
            <v>1101440</v>
          </cell>
          <cell r="C230" t="str">
            <v>Внесок України до Енергетичного Співтовариства</v>
          </cell>
        </row>
        <row r="231">
          <cell r="B231" t="str">
            <v>1101450</v>
          </cell>
          <cell r="C231"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32">
          <cell r="B232" t="str">
            <v>1101460</v>
          </cell>
          <cell r="C232"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33">
          <cell r="B233" t="str">
            <v>1101470</v>
          </cell>
          <cell r="C233" t="str">
            <v>Виконання боргових зобов'язань за кредитами, залученими під державні гарантії, з метою реалізації проектів соціально-економічного розвитку</v>
          </cell>
        </row>
        <row r="234">
          <cell r="B234" t="str">
            <v>1101480</v>
          </cell>
          <cell r="C234" t="str">
            <v>Приведення в безпечний стан уранових обієктів</v>
          </cell>
        </row>
        <row r="235">
          <cell r="B235" t="str">
            <v>1101500</v>
          </cell>
          <cell r="C235" t="str">
            <v>Збільшення статутного капіталу державного підприємства іНаціональна атомна енергогенеруюча компанія іЕнергоатомі</v>
          </cell>
        </row>
        <row r="236">
          <cell r="B236" t="str">
            <v>1101520</v>
          </cell>
          <cell r="C236" t="str">
            <v>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v>
          </cell>
        </row>
        <row r="237">
          <cell r="B237" t="str">
            <v>1101530</v>
          </cell>
          <cell r="C237" t="str">
            <v>Державна підтримка будівництва шахти N10 "Нововолинська"</v>
          </cell>
        </row>
        <row r="238">
          <cell r="B238" t="str">
            <v>1101540</v>
          </cell>
          <cell r="C238" t="str">
            <v>Підтримка впровадження Енергетичної стратегії України</v>
          </cell>
        </row>
        <row r="239">
          <cell r="B239" t="str">
            <v>1101550</v>
          </cell>
          <cell r="C239" t="str">
            <v>Державна підтримка публічного акціонерного товариства "Магістральні газопроводи України"</v>
          </cell>
        </row>
        <row r="240">
          <cell r="B240" t="str">
            <v>1101560</v>
          </cell>
          <cell r="C240" t="str">
            <v>Інформаційне та організаційне забезпечення проведення 9-го Міжнародного Форуму з енергетики для сталого розвитку</v>
          </cell>
        </row>
        <row r="241">
          <cell r="B241" t="str">
            <v>1101570</v>
          </cell>
          <cell r="C241" t="str">
            <v>Підтримка впровадження ринку електричної енергії</v>
          </cell>
        </row>
        <row r="242">
          <cell r="B242" t="str">
            <v>1101580</v>
          </cell>
          <cell r="C242" t="str">
            <v>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v>
          </cell>
        </row>
        <row r="243">
          <cell r="B243" t="str">
            <v>1101590</v>
          </cell>
          <cell r="C243" t="str">
            <v>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v>
          </cell>
        </row>
        <row r="244">
          <cell r="B244" t="str">
            <v>1101600</v>
          </cell>
          <cell r="C244" t="str">
            <v>Реконструкція гідроелектростанцій ПАТ "Укргідроенерго"</v>
          </cell>
        </row>
        <row r="245">
          <cell r="B245" t="str">
            <v>1101610</v>
          </cell>
          <cell r="C245" t="str">
            <v>Будівництво Канівської ГАЕС</v>
          </cell>
        </row>
        <row r="246">
          <cell r="B246" t="str">
            <v>1101620</v>
          </cell>
          <cell r="C246" t="str">
            <v>Реконструкція, капітальний ремонт та технічне переоснащення магістрального газопроводу Уренгой-Помари-Ужгород</v>
          </cell>
        </row>
        <row r="247">
          <cell r="B247" t="str">
            <v>1101630</v>
          </cell>
          <cell r="C247" t="str">
            <v>Впровадження Програми реформування та розвитку енергетичного сектора</v>
          </cell>
        </row>
        <row r="248">
          <cell r="B248" t="str">
            <v>1101640</v>
          </cell>
          <cell r="C248" t="str">
            <v>Підвищення надійності постачання електроенергії в Україні</v>
          </cell>
        </row>
        <row r="249">
          <cell r="B249" t="str">
            <v>1101650</v>
          </cell>
          <cell r="C249" t="str">
            <v>Будівництво ПЛ 750 кВ Рівненська АЕС - Київська</v>
          </cell>
        </row>
        <row r="250">
          <cell r="B250" t="str">
            <v>1101660</v>
          </cell>
          <cell r="C250" t="str">
            <v>Підтримка впровадження Енергетичної стратегії України на період до 2030 року</v>
          </cell>
        </row>
        <row r="251">
          <cell r="B251" t="str">
            <v>1101670</v>
          </cell>
          <cell r="C251" t="str">
            <v>Будівництво повітряної лінії 750 кВ Запорізька - Каховська</v>
          </cell>
        </row>
        <row r="252">
          <cell r="B252" t="str">
            <v>1101680</v>
          </cell>
          <cell r="C252" t="str">
            <v>Підвищення ефективності передачі електроенергії (модернізація підстанцій)</v>
          </cell>
        </row>
        <row r="253">
          <cell r="B253" t="str">
            <v>1101690</v>
          </cell>
          <cell r="C253" t="str">
            <v>Реконструкція трансформаторних підстанцій східної частини України</v>
          </cell>
        </row>
        <row r="254">
          <cell r="B254" t="str">
            <v>1101800</v>
          </cell>
          <cell r="C254" t="str">
            <v>Будівництво першої черги Дністровської гідроакумулюючої електростанції</v>
          </cell>
        </row>
        <row r="255">
          <cell r="B255" t="str">
            <v>1102000</v>
          </cell>
          <cell r="C255" t="str">
            <v>Державна служба гірничого нагляду та промислової безпеки України</v>
          </cell>
        </row>
        <row r="256">
          <cell r="B256" t="str">
            <v>1102030</v>
          </cell>
          <cell r="C256" t="str">
            <v>Прикладні дослідження та розробки, підготовка наукових кадрів у сфері промислової безпеки та охорони праці</v>
          </cell>
        </row>
        <row r="257">
          <cell r="B257" t="str">
            <v>1102040</v>
          </cell>
          <cell r="C25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58">
          <cell r="B258" t="str">
            <v>1102060</v>
          </cell>
          <cell r="C258" t="str">
            <v>Утримання Центру комплексної безпеки підприємств вугільної промисловості</v>
          </cell>
        </row>
        <row r="259">
          <cell r="B259" t="str">
            <v>1110000</v>
          </cell>
          <cell r="C259" t="str">
            <v>Міністерство енергетики та вугільної промисловості України (загальнодержавні витрати)</v>
          </cell>
        </row>
        <row r="260">
          <cell r="B260" t="str">
            <v>1111000</v>
          </cell>
          <cell r="C260" t="str">
            <v>Міністерство енергетики та вугільної промисловості України (загальнодержавні витрати)</v>
          </cell>
        </row>
        <row r="261">
          <cell r="B261" t="str">
            <v>1111020</v>
          </cell>
          <cell r="C26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62">
          <cell r="B262" t="str">
            <v>1200000</v>
          </cell>
          <cell r="C262" t="str">
            <v>Міністерство економічного розвитку і торгівлі України</v>
          </cell>
        </row>
        <row r="263">
          <cell r="B263" t="str">
            <v>1201000</v>
          </cell>
          <cell r="C263" t="str">
            <v>Апарат Міністерства економічного розвитку і торгівлі України</v>
          </cell>
        </row>
        <row r="264">
          <cell r="B264" t="str">
            <v>1201010</v>
          </cell>
          <cell r="C264" t="str">
            <v>Керівництво та управління у сфері економічного розвитку і торгівлі</v>
          </cell>
        </row>
        <row r="265">
          <cell r="B265" t="str">
            <v>1201020</v>
          </cell>
          <cell r="C265" t="str">
            <v>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v>
          </cell>
        </row>
        <row r="266">
          <cell r="B266" t="str">
            <v>1201030</v>
          </cell>
          <cell r="C26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67">
          <cell r="B267" t="str">
            <v>1201040</v>
          </cell>
          <cell r="C267" t="str">
            <v>Інформаційне та організаційне забезпечення участі України у міжнародних форумах, конференціях, виставках</v>
          </cell>
        </row>
        <row r="268">
          <cell r="B268" t="str">
            <v>1201070</v>
          </cell>
          <cell r="C26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69">
          <cell r="B269" t="str">
            <v>1201080</v>
          </cell>
          <cell r="C269" t="str">
            <v>Проведення науково-практичних конференцій і семінарів з економічних проблем</v>
          </cell>
        </row>
        <row r="270">
          <cell r="B270" t="str">
            <v>1201090</v>
          </cell>
          <cell r="C270" t="str">
            <v>Підвищення кваліфікації державних службовців у сфері економіки</v>
          </cell>
        </row>
        <row r="271">
          <cell r="B271" t="str">
            <v>1201100</v>
          </cell>
          <cell r="C27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72">
          <cell r="B272" t="str">
            <v>1201110</v>
          </cell>
          <cell r="C272" t="str">
            <v>Перепідготовка управлінських кадрів для сфери підприємництва</v>
          </cell>
        </row>
        <row r="273">
          <cell r="B273" t="str">
            <v>1201120</v>
          </cell>
          <cell r="C273" t="str">
            <v>Фінансова підтримка видань з економічних питань</v>
          </cell>
        </row>
        <row r="274">
          <cell r="B274" t="str">
            <v>1201140</v>
          </cell>
          <cell r="C274" t="str">
            <v>Капітальний ремонт відомчого житлового фонду</v>
          </cell>
        </row>
        <row r="275">
          <cell r="B275" t="str">
            <v>1201150</v>
          </cell>
          <cell r="C275" t="str">
            <v>Забезпечення діяльності Організаційної групи ЄЕП</v>
          </cell>
        </row>
        <row r="276">
          <cell r="B276" t="str">
            <v>1201170</v>
          </cell>
          <cell r="C27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77">
          <cell r="B277" t="str">
            <v>1201200</v>
          </cell>
          <cell r="C277" t="str">
            <v>Реалізація проектів, спрямованих на скорочення викидів або збільшення поглинання парникових газів</v>
          </cell>
        </row>
        <row r="278">
          <cell r="B278" t="str">
            <v>1201210</v>
          </cell>
          <cell r="C278" t="str">
            <v>Заходи із створення організаційно-правових умов для залучення інвестицій, необхідних для підготовки та проведення Євро -2012</v>
          </cell>
        </row>
        <row r="279">
          <cell r="B279" t="str">
            <v>1201220</v>
          </cell>
          <cell r="C279" t="str">
            <v>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v>
          </cell>
        </row>
        <row r="280">
          <cell r="B280" t="str">
            <v>1201230</v>
          </cell>
          <cell r="C280"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281">
          <cell r="B281" t="str">
            <v>1201320</v>
          </cell>
          <cell r="C281" t="str">
            <v>Прикладні розробки у сфері державного контролю за цінами</v>
          </cell>
        </row>
        <row r="282">
          <cell r="B282" t="str">
            <v>1201340</v>
          </cell>
          <cell r="C282" t="str">
            <v>Заходи по реалізації Національної програми сприяння розвитку малого підприємництва в Україні</v>
          </cell>
        </row>
        <row r="283">
          <cell r="B283" t="str">
            <v>1201350</v>
          </cell>
          <cell r="C283"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84">
          <cell r="B284" t="str">
            <v>1201360</v>
          </cell>
          <cell r="C284" t="str">
            <v>Мікрокредитування суб'єктів малого підприємництва</v>
          </cell>
        </row>
        <row r="285">
          <cell r="B285" t="str">
            <v>1201370</v>
          </cell>
          <cell r="C285" t="str">
            <v>Підготовка та проведення Міжнародного чемпіонату із стратегічного менеджменту в Україні</v>
          </cell>
        </row>
        <row r="286">
          <cell r="B286" t="str">
            <v>1201380</v>
          </cell>
          <cell r="C286" t="str">
            <v>Державний метрологічний нагляд</v>
          </cell>
        </row>
        <row r="287">
          <cell r="B287" t="str">
            <v>1201390</v>
          </cell>
          <cell r="C287" t="str">
            <v>Заходи щодо запобігання катастрофи техногенного характеру на державному підприємстві "Горлівський хімічний завод"</v>
          </cell>
        </row>
        <row r="288">
          <cell r="B288" t="str">
            <v>1201400</v>
          </cell>
          <cell r="C288"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89">
          <cell r="B289" t="str">
            <v>1201420</v>
          </cell>
          <cell r="C289" t="str">
            <v>Забезпечення міжнародного співробітництва та участь у міжнародних виставках</v>
          </cell>
        </row>
        <row r="290">
          <cell r="B290" t="str">
            <v>1201430</v>
          </cell>
          <cell r="C290" t="str">
            <v>Формування статутного капіталу Державного концерну "Укроборонпром"</v>
          </cell>
        </row>
        <row r="291">
          <cell r="B291" t="str">
            <v>1201440</v>
          </cell>
          <cell r="C291" t="str">
            <v>Виконання програми "Сприяння взаємній торгівлі шляхом усунення технічних бар'єрів у торгівлі між Україною та Європейським Союзом"</v>
          </cell>
        </row>
        <row r="292">
          <cell r="B292" t="str">
            <v>1201450</v>
          </cell>
          <cell r="C292" t="str">
            <v>Функціонування Центральної державної науково-технічної бібліотеки та Державного металургійного музею України</v>
          </cell>
        </row>
        <row r="293">
          <cell r="B293" t="str">
            <v>1201460</v>
          </cell>
          <cell r="C293" t="str">
            <v>Консервація виробничих потужностей промислових підприємств</v>
          </cell>
        </row>
        <row r="294">
          <cell r="B294" t="str">
            <v>1201470</v>
          </cell>
          <cell r="C294"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95">
          <cell r="B295" t="str">
            <v>1201480</v>
          </cell>
          <cell r="C295" t="str">
            <v>Забезпечення життєдіяльності Криворізького гірничо-збагачувального комбінату окислених руд</v>
          </cell>
        </row>
        <row r="296">
          <cell r="B296" t="str">
            <v>1201490</v>
          </cell>
          <cell r="C296"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97">
          <cell r="B297" t="str">
            <v>1201500</v>
          </cell>
          <cell r="C297" t="str">
            <v>Повернення мікрокредитів, наданих з державного бюджету субієктам малого підприємництва</v>
          </cell>
        </row>
        <row r="298">
          <cell r="B298" t="str">
            <v>1201510</v>
          </cell>
          <cell r="C298" t="str">
            <v>Функціонування торгових представництв за кордоном</v>
          </cell>
        </row>
        <row r="299">
          <cell r="B299" t="str">
            <v>1201520</v>
          </cell>
          <cell r="C299"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v>
          </cell>
        </row>
        <row r="300">
          <cell r="B300" t="str">
            <v>1201530</v>
          </cell>
          <cell r="C300" t="str">
            <v>Формування статутного капіталу публічного акціонерного товариства іЕкспортно-кредитне агентствоі</v>
          </cell>
        </row>
        <row r="301">
          <cell r="B301" t="str">
            <v>1201540</v>
          </cell>
          <cell r="C301" t="str">
            <v>Функціонування інституції з підтримки та просування експорту</v>
          </cell>
        </row>
        <row r="302">
          <cell r="B302" t="str">
            <v>1201550</v>
          </cell>
          <cell r="C302" t="str">
            <v>Поповнення статутного капіталу державної інноваційної фінансово-кредитної установи для забезпечення статутної діяльності</v>
          </cell>
        </row>
        <row r="303">
          <cell r="B303" t="str">
            <v>1201560</v>
          </cell>
          <cell r="C303" t="str">
            <v>Державна підтримка технологічних інновацій для розвитку промисловості</v>
          </cell>
        </row>
        <row r="304">
          <cell r="B304" t="str">
            <v>1201610</v>
          </cell>
          <cell r="C304" t="str">
            <v>Заходи щодо зміцнення інформаційної бази для прийняття рішень і прогнозування</v>
          </cell>
        </row>
        <row r="305">
          <cell r="B305" t="str">
            <v>1201640</v>
          </cell>
          <cell r="C305" t="str">
            <v>Розвиток приватного сектора</v>
          </cell>
        </row>
        <row r="306">
          <cell r="B306" t="str">
            <v>1201800</v>
          </cell>
          <cell r="C306"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307">
          <cell r="B307" t="str">
            <v>1202000</v>
          </cell>
          <cell r="C307" t="str">
            <v>Державна інспекція України з питань захисту прав споживачів</v>
          </cell>
        </row>
        <row r="308">
          <cell r="B308" t="str">
            <v>1202010</v>
          </cell>
          <cell r="C308" t="str">
            <v>Керівництво та управління у сфері захисту прав споживачів</v>
          </cell>
        </row>
        <row r="309">
          <cell r="B309" t="str">
            <v>1202050</v>
          </cell>
          <cell r="C309" t="str">
            <v>Збереження та функціонування національної еталонної бази</v>
          </cell>
        </row>
        <row r="310">
          <cell r="B310" t="str">
            <v>1202070</v>
          </cell>
          <cell r="C310" t="str">
            <v>Гармонізація національних стандартів з міжнародними та європейськими</v>
          </cell>
        </row>
        <row r="311">
          <cell r="B311" t="str">
            <v>1202080</v>
          </cell>
          <cell r="C311" t="str">
            <v>Виробництво та розповсюдження соціальної реклами щодо шкоди тютюнопаління та зловживання алкоголем</v>
          </cell>
        </row>
        <row r="312">
          <cell r="B312" t="str">
            <v>1202090</v>
          </cell>
          <cell r="C312" t="str">
            <v>Придбання та функціонування пересувних лабораторій з контролю якості та безпеки нафтопродуктів</v>
          </cell>
        </row>
        <row r="313">
          <cell r="B313" t="str">
            <v>1202100</v>
          </cell>
          <cell r="C313" t="str">
            <v>Створення та вдосконалення електронних інформаційних систем та ресурсів Держспоживстандарту України</v>
          </cell>
        </row>
        <row r="314">
          <cell r="B314" t="str">
            <v>1202110</v>
          </cell>
          <cell r="C314" t="str">
            <v>Створення національної системи геомоніторингу та дистанційного зондування землі</v>
          </cell>
        </row>
        <row r="315">
          <cell r="B315" t="str">
            <v>1202130</v>
          </cell>
          <cell r="C315" t="str">
            <v>Забезпечення функціонування державних служб</v>
          </cell>
        </row>
        <row r="316">
          <cell r="B316" t="str">
            <v>1202140</v>
          </cell>
          <cell r="C316" t="str">
            <v>Проведення незалежної експертизи (випробувань) якості товарів, сировини, матеріалів, напівфабрикатів та комплектуючих виробів</v>
          </cell>
        </row>
        <row r="317">
          <cell r="B317" t="str">
            <v>1202810</v>
          </cell>
          <cell r="C317" t="str">
            <v>Реконструкція споруд та лабораторних приміщень Національного наукового центру "Інститут метрології"</v>
          </cell>
        </row>
        <row r="318">
          <cell r="B318" t="str">
            <v>1203000</v>
          </cell>
          <cell r="C318" t="str">
            <v>Державне агентство резерву України</v>
          </cell>
        </row>
        <row r="319">
          <cell r="B319" t="str">
            <v>1203010</v>
          </cell>
          <cell r="C319" t="str">
            <v>Керівництво та управління у сфері державного резерву</v>
          </cell>
        </row>
        <row r="320">
          <cell r="B320" t="str">
            <v>1203020</v>
          </cell>
          <cell r="C320" t="str">
            <v>Обслуговування державного матеріального резерву</v>
          </cell>
        </row>
        <row r="321">
          <cell r="B321" t="str">
            <v>1203030</v>
          </cell>
          <cell r="C321" t="str">
            <v>Відшкодування підприємствам, установам та організаціям витрат, пов'язаних з обслуговуванням матеріальних цінностей державного резерву</v>
          </cell>
        </row>
        <row r="322">
          <cell r="B322" t="str">
            <v>1203040</v>
          </cell>
          <cell r="C322" t="str">
            <v>Накопичення (приріст) матеріальних цінностей державного матеріального резерву</v>
          </cell>
        </row>
        <row r="323">
          <cell r="B323" t="str">
            <v>1203050</v>
          </cell>
          <cell r="C323" t="str">
            <v>Повернення коштів, наданих з державного бюджету на закупівлю сільськогосподарської продукції</v>
          </cell>
        </row>
        <row r="324">
          <cell r="B324" t="str">
            <v>1203060</v>
          </cell>
          <cell r="C324" t="str">
            <v>Заходи щодо  формування державного замовлення на ринку продовольчих товарів</v>
          </cell>
        </row>
        <row r="325">
          <cell r="B325" t="str">
            <v>1203070</v>
          </cell>
          <cell r="C325" t="str">
            <v>Створення державних запасів світлих нафтопродуктів та цукру</v>
          </cell>
        </row>
        <row r="326">
          <cell r="B326" t="str">
            <v>1203090</v>
          </cell>
          <cell r="C326" t="str">
            <v>Проведення державним підприємством "Ресурспостач" розрахунків за надання послуг у галузі права щодо повернення бюджетних коштів</v>
          </cell>
        </row>
        <row r="327">
          <cell r="B327" t="str">
            <v>1204000</v>
          </cell>
          <cell r="C327" t="str">
            <v>Державне агентство з інвестицій та управління національними проектами України</v>
          </cell>
        </row>
        <row r="328">
          <cell r="B328" t="str">
            <v>1204010</v>
          </cell>
          <cell r="C328" t="str">
            <v>Керівництво та управління у сфері інвестиційної діяльності та управління національними проектами</v>
          </cell>
        </row>
        <row r="329">
          <cell r="B329" t="str">
            <v>1204040</v>
          </cell>
          <cell r="C329" t="str">
            <v>Утримання регіональних центрів інноваційного розвитку</v>
          </cell>
        </row>
        <row r="330">
          <cell r="B330" t="str">
            <v>1205000</v>
          </cell>
          <cell r="C330" t="str">
            <v>Державна служба інтелектуальної власності України</v>
          </cell>
        </row>
        <row r="331">
          <cell r="B331" t="str">
            <v>1205010</v>
          </cell>
          <cell r="C331" t="str">
            <v>Керівництво у сфері інтелектуальної власності</v>
          </cell>
        </row>
        <row r="332">
          <cell r="B332" t="str">
            <v>1205020</v>
          </cell>
          <cell r="C332" t="str">
            <v>Державна програма розвитку Національної депозитарної системи України</v>
          </cell>
        </row>
        <row r="333">
          <cell r="B333" t="str">
            <v>1205030</v>
          </cell>
          <cell r="C333" t="str">
            <v>Заходи з легалізації комп'ютерних програм, що використовуються в органах виконавчої влади</v>
          </cell>
        </row>
        <row r="334">
          <cell r="B334" t="str">
            <v>1205050</v>
          </cell>
          <cell r="C334"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35">
          <cell r="B335" t="str">
            <v>1205060</v>
          </cell>
          <cell r="C335"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36">
          <cell r="B336" t="str">
            <v>1205070</v>
          </cell>
          <cell r="C336" t="str">
            <v>Повернення кредитів, наданих на фінансову підтримку інноваційної та інвестиційної діяльності суб'єктів підприємництва</v>
          </cell>
        </row>
        <row r="337">
          <cell r="B337" t="str">
            <v>1205080</v>
          </cell>
          <cell r="C337" t="str">
            <v>Збільшення статутного капіталу Державної іпотечної установи</v>
          </cell>
        </row>
        <row r="338">
          <cell r="B338" t="str">
            <v>1206000</v>
          </cell>
          <cell r="C338" t="str">
            <v>Державне агентство України з туризму та курортів</v>
          </cell>
        </row>
        <row r="339">
          <cell r="B339" t="str">
            <v>1206010</v>
          </cell>
          <cell r="C339" t="str">
            <v>Керівництво та управління у сфері туризму та курортів</v>
          </cell>
        </row>
        <row r="340">
          <cell r="B340" t="str">
            <v>1206020</v>
          </cell>
          <cell r="C340"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41">
          <cell r="B341" t="str">
            <v>1206030</v>
          </cell>
          <cell r="C341" t="str">
            <v>Розробки найважливіших новітніх технологій у сфері ефективного використання енергетичних ресурсів та енергозбереження</v>
          </cell>
        </row>
        <row r="342">
          <cell r="B342" t="str">
            <v>1206050</v>
          </cell>
          <cell r="C342" t="str">
            <v>Заходи з реалізації Комплексної програми будівництва вітрових електростанцій</v>
          </cell>
        </row>
        <row r="343">
          <cell r="B343" t="str">
            <v>1206060</v>
          </cell>
          <cell r="C343" t="str">
            <v>Реалізація Державної цільової економічної програми енергоефективності на 2010 - 2015 роки</v>
          </cell>
        </row>
        <row r="344">
          <cell r="B344" t="str">
            <v>1207000</v>
          </cell>
          <cell r="C344" t="str">
            <v>Державна служба статистики України</v>
          </cell>
        </row>
        <row r="345">
          <cell r="B345" t="str">
            <v>1207010</v>
          </cell>
          <cell r="C345" t="str">
            <v>Керівництво та управління у сфері статистики</v>
          </cell>
        </row>
        <row r="346">
          <cell r="B346" t="str">
            <v>1207020</v>
          </cell>
          <cell r="C346" t="str">
            <v>Статистичні спостереження та переписи</v>
          </cell>
        </row>
        <row r="347">
          <cell r="B347" t="str">
            <v>1207030</v>
          </cell>
          <cell r="C347" t="str">
            <v>Щоквартальна плата домогосподарствам за ведення записів доходів, витрат та інших відомостей під час проведення обстеження умов їх життя</v>
          </cell>
        </row>
        <row r="348">
          <cell r="B348" t="str">
            <v>1207040</v>
          </cell>
          <cell r="C348" t="str">
            <v>Прикладні розробки, підготовка наукових кадрів у сфері державної статистики</v>
          </cell>
        </row>
        <row r="349">
          <cell r="B349" t="str">
            <v>1207060</v>
          </cell>
          <cell r="C349" t="str">
            <v>Підвищення кваліфікації працівників органів державної статистики</v>
          </cell>
        </row>
        <row r="350">
          <cell r="B350" t="str">
            <v>1207070</v>
          </cell>
          <cell r="C350" t="str">
            <v>Створення та розвиток інтегрованої інформаційно-аналітичної системи державної статистики</v>
          </cell>
        </row>
        <row r="351">
          <cell r="B351" t="str">
            <v>1207080</v>
          </cell>
          <cell r="C351" t="str">
            <v>Фінансова підтримка підготовки наукових кадрів у сфері державної статистики</v>
          </cell>
        </row>
        <row r="352">
          <cell r="B352" t="str">
            <v>1207090</v>
          </cell>
          <cell r="C352" t="str">
            <v>Підготовка кадрів у сфері статистики вищим навчальним закладом ІV рівня акредитації та забезпечення діяльності його баз практики</v>
          </cell>
        </row>
        <row r="353">
          <cell r="B353" t="str">
            <v>1207600</v>
          </cell>
          <cell r="C353" t="str">
            <v>Реформування державної статистики</v>
          </cell>
        </row>
        <row r="354">
          <cell r="B354" t="str">
            <v>1208000</v>
          </cell>
          <cell r="C354" t="str">
            <v>Державна служба експортного контролю України</v>
          </cell>
        </row>
        <row r="355">
          <cell r="B355" t="str">
            <v>1208010</v>
          </cell>
          <cell r="C355" t="str">
            <v>Керівництво та управління у сфері експортного контролю</v>
          </cell>
        </row>
        <row r="356">
          <cell r="B356" t="str">
            <v>1208020</v>
          </cell>
          <cell r="C356" t="str">
            <v>Прикладні розробки у сфері розвитку експортного контролю</v>
          </cell>
        </row>
        <row r="357">
          <cell r="B357" t="str">
            <v>1209000</v>
          </cell>
          <cell r="C357" t="str">
            <v>Державна інспекція України з контролю за цінами</v>
          </cell>
        </row>
        <row r="358">
          <cell r="B358" t="str">
            <v>1209010</v>
          </cell>
          <cell r="C358" t="str">
            <v>Керівництво та управління у сфері контролю за цінами</v>
          </cell>
        </row>
        <row r="359">
          <cell r="B359" t="str">
            <v>1210000</v>
          </cell>
          <cell r="C359" t="str">
            <v>Міністерство економічного розвитку і торгівлі України (загальнодержавні видатки та кредитування)</v>
          </cell>
        </row>
        <row r="360">
          <cell r="B360" t="str">
            <v>1211000</v>
          </cell>
          <cell r="C360" t="str">
            <v>Міністерство економічного розвитку і торгівлі України (загальнодержавні видатки та кредитування)</v>
          </cell>
        </row>
        <row r="361">
          <cell r="B361" t="str">
            <v>1211020</v>
          </cell>
          <cell r="C361"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62">
          <cell r="B362" t="str">
            <v>1211050</v>
          </cell>
          <cell r="C362" t="str">
            <v>Мобілізаційна підготовка галузей національної економіки України</v>
          </cell>
        </row>
        <row r="363">
          <cell r="B363" t="str">
            <v>1211080</v>
          </cell>
          <cell r="C363"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64">
          <cell r="B364" t="str">
            <v>1211100</v>
          </cell>
          <cell r="C364"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65">
          <cell r="B365" t="str">
            <v>1211110</v>
          </cell>
          <cell r="C365" t="str">
            <v>Підтримка державних та регіональних інвестиційних проектів</v>
          </cell>
        </row>
        <row r="366">
          <cell r="B366" t="str">
            <v>1211120</v>
          </cell>
          <cell r="C366" t="str">
            <v>Державні капітальні вкладення на розроблення та реалізацію державних інвестиційних проектів</v>
          </cell>
        </row>
        <row r="367">
          <cell r="B367" t="str">
            <v>1300000</v>
          </cell>
          <cell r="C367" t="str">
            <v>Міністерство вугільної промисловості України</v>
          </cell>
        </row>
        <row r="368">
          <cell r="B368" t="str">
            <v>1301000</v>
          </cell>
          <cell r="C368" t="str">
            <v>Апарат Міністерства вугільної промисловості України</v>
          </cell>
        </row>
        <row r="369">
          <cell r="B369" t="str">
            <v>1301010</v>
          </cell>
          <cell r="C369" t="str">
            <v>Загальне керівництво та управління у вугільній промисловості</v>
          </cell>
        </row>
        <row r="370">
          <cell r="B370" t="str">
            <v>1301030</v>
          </cell>
          <cell r="C370"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71">
          <cell r="B371" t="str">
            <v>1301100</v>
          </cell>
          <cell r="C371"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72">
          <cell r="B372" t="str">
            <v>1301120</v>
          </cell>
          <cell r="C372"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73">
          <cell r="B373" t="str">
            <v>1301130</v>
          </cell>
          <cell r="C373" t="str">
            <v>Заходи по передачі об'єктів соціальної інфраструктури, які перебувають на балансі вугледобувних підприємств</v>
          </cell>
        </row>
        <row r="374">
          <cell r="B374" t="str">
            <v>1301170</v>
          </cell>
          <cell r="C374"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75">
          <cell r="B375" t="str">
            <v>1301200</v>
          </cell>
          <cell r="C375" t="str">
            <v>Видатки із Стабілізаційного фонду на підтримку вугільної галузі</v>
          </cell>
        </row>
        <row r="376">
          <cell r="B376" t="str">
            <v>1310000</v>
          </cell>
          <cell r="C376" t="str">
            <v>Міністерство вугільної промисловості України (загальнодержавні витрати)</v>
          </cell>
        </row>
        <row r="377">
          <cell r="B377" t="str">
            <v>1311000</v>
          </cell>
          <cell r="C377" t="str">
            <v>Міністерство вугільної промисловості України (загальнодержавні витрати)</v>
          </cell>
        </row>
        <row r="378">
          <cell r="B378" t="str">
            <v>1400000</v>
          </cell>
          <cell r="C378" t="str">
            <v>Міністерство закордонних справ України</v>
          </cell>
        </row>
        <row r="379">
          <cell r="B379" t="str">
            <v>1401000</v>
          </cell>
          <cell r="C379" t="str">
            <v>Апарат Міністерства закордонних справ України</v>
          </cell>
        </row>
        <row r="380">
          <cell r="B380" t="str">
            <v>1401010</v>
          </cell>
          <cell r="C380" t="str">
            <v>Керівництво та управління у сфері державної політики щодо зовнішніх відносин</v>
          </cell>
        </row>
        <row r="381">
          <cell r="B381" t="str">
            <v>1401020</v>
          </cell>
          <cell r="C381" t="str">
            <v>Внески України до бюджетів ООН, органів і спеціалізованих установ системи ООН, інших міжнародних організацій та конвенційних органів</v>
          </cell>
        </row>
        <row r="382">
          <cell r="B382" t="str">
            <v>1401030</v>
          </cell>
          <cell r="C382" t="str">
            <v>Функціонування закордонних дипломатичних установ України та розширення мережі власності України для потреб цих установ</v>
          </cell>
        </row>
        <row r="383">
          <cell r="B383" t="str">
            <v>1401040</v>
          </cell>
          <cell r="C383" t="str">
            <v>Розширення мережі власності України за кордоном для потреб дипломатичних установ України</v>
          </cell>
        </row>
        <row r="384">
          <cell r="B384" t="str">
            <v>1401050</v>
          </cell>
          <cell r="C384"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85">
          <cell r="B385" t="str">
            <v>1401060</v>
          </cell>
          <cell r="C385" t="str">
            <v>Забезпечення головування України у міжнародних інституціях</v>
          </cell>
        </row>
        <row r="386">
          <cell r="B386" t="str">
            <v>1401070</v>
          </cell>
          <cell r="C386" t="str">
            <v>Внески до установ і організацій СНД</v>
          </cell>
        </row>
        <row r="387">
          <cell r="B387" t="str">
            <v>1401080</v>
          </cell>
          <cell r="C387" t="str">
            <v>Забезпечення перебування в Україні іноземних делегацій, пов'язаних з офіційними візитами</v>
          </cell>
        </row>
        <row r="388">
          <cell r="B388" t="str">
            <v>1401090</v>
          </cell>
          <cell r="C388" t="str">
            <v>Виконання зобов'язань Уряду України щодо функціонування бюро інформації Ради Європи та фінансового забезпечення членства України в ГУАМ</v>
          </cell>
        </row>
        <row r="389">
          <cell r="B389" t="str">
            <v>1401100</v>
          </cell>
          <cell r="C389" t="str">
            <v>Професійне навчання працівників органів державної влади у сфері зовнішніх зносин, проведення прикладних досліджень у галузі міжнародних відносин</v>
          </cell>
        </row>
        <row r="390">
          <cell r="B390" t="str">
            <v>1401110</v>
          </cell>
          <cell r="C390" t="str">
            <v>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v>
          </cell>
        </row>
        <row r="391">
          <cell r="B391" t="str">
            <v>1401120</v>
          </cell>
          <cell r="C391" t="str">
            <v>Підвищення кваліфікації працівників дипломатичної служби, які віднесені до посад  п'ятої-сьомої категорій державних службовців</v>
          </cell>
        </row>
        <row r="392">
          <cell r="B392" t="str">
            <v>1401130</v>
          </cell>
          <cell r="C392" t="str">
            <v>Документування громадян та створення і забезпечення функціонування інформаційно-телекомунікаційних систем консульської служби</v>
          </cell>
        </row>
        <row r="393">
          <cell r="B393" t="str">
            <v>1401140</v>
          </cell>
          <cell r="C393" t="str">
            <v>Забезпечення представництва України під час розгляду справ у Міжнародному Cуді ООН</v>
          </cell>
        </row>
        <row r="394">
          <cell r="B394" t="str">
            <v>1401150</v>
          </cell>
          <cell r="C394" t="str">
            <v>Заходи щодо підтримки зв'язків з українцями, які проживають за межами України</v>
          </cell>
        </row>
        <row r="395">
          <cell r="B395" t="str">
            <v>1401160</v>
          </cell>
          <cell r="C39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96">
          <cell r="B396" t="str">
            <v>1401170</v>
          </cell>
          <cell r="C396" t="str">
            <v>Реалізація Українським агентством міжнародного розвитку повноважень щодо надання міжнародної технічної допомоги</v>
          </cell>
        </row>
        <row r="397">
          <cell r="B397" t="str">
            <v>1401180</v>
          </cell>
          <cell r="C397" t="str">
            <v>Здійснення заходів з підтримання зв'язків із закордонними українцями за рахунок коштів Стабілізаційного фонду</v>
          </cell>
        </row>
        <row r="398">
          <cell r="B398" t="str">
            <v>1600000</v>
          </cell>
          <cell r="C398" t="str">
            <v>Міністерство з питань тимчасово окупованих територій та внутрішньо переміщених осіб України</v>
          </cell>
        </row>
        <row r="399">
          <cell r="B399" t="str">
            <v>1601000</v>
          </cell>
          <cell r="C399" t="str">
            <v>Апарат Міністерства з питань тимчасово окупованих територій та внутрішньо переміщених осіб України</v>
          </cell>
        </row>
        <row r="400">
          <cell r="B400" t="str">
            <v>1601010</v>
          </cell>
          <cell r="C400" t="str">
            <v>Керівництво та управління з питань тимчасово окупованих територій та внутрішньо переміщених осіб</v>
          </cell>
        </row>
        <row r="401">
          <cell r="B401" t="str">
            <v>1601020</v>
          </cell>
          <cell r="C401" t="str">
            <v>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v>
          </cell>
        </row>
        <row r="402">
          <cell r="B402" t="str">
            <v>1601600</v>
          </cell>
          <cell r="C402" t="str">
            <v>Пілотні заходи з реагування на проблеми для розвитку, викликані переміщенням осіб та поверненням комбатантів</v>
          </cell>
        </row>
        <row r="403">
          <cell r="B403" t="str">
            <v>1610000</v>
          </cell>
          <cell r="C403" t="str">
            <v>Міністерство з питань тимчасово окупованих територій та внутрішньо переміщених осіб (загальнодержавні видатки та кредитування)</v>
          </cell>
        </row>
        <row r="404">
          <cell r="B404" t="str">
            <v>1611000</v>
          </cell>
          <cell r="C404" t="str">
            <v>Міністерство з питань тимчасово окупованих територій та внутрішньо переміщених осіб (загальнодержавні видатки та кредитування)</v>
          </cell>
        </row>
        <row r="405">
          <cell r="B405" t="str">
            <v>1611020</v>
          </cell>
          <cell r="C405" t="str">
            <v>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v>
          </cell>
        </row>
        <row r="406">
          <cell r="B406" t="str">
            <v>1700000</v>
          </cell>
          <cell r="C406" t="str">
            <v>Державний комітет телебачення і радіомовлення України</v>
          </cell>
        </row>
        <row r="407">
          <cell r="B407" t="str">
            <v>1701000</v>
          </cell>
          <cell r="C407" t="str">
            <v>Апарат Державного комітету телебачення і радіомовлення України</v>
          </cell>
        </row>
        <row r="408">
          <cell r="B408" t="str">
            <v>1701010</v>
          </cell>
          <cell r="C408" t="str">
            <v>Керівництво та управління у сфері телебачення і радіомовлення</v>
          </cell>
        </row>
        <row r="409">
          <cell r="B409" t="str">
            <v>1701020</v>
          </cell>
          <cell r="C409"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410">
          <cell r="B410" t="str">
            <v>1701030</v>
          </cell>
          <cell r="C410" t="str">
            <v>Забезпечення населення засобами приймання сигналів цифрового телерадіомовлення</v>
          </cell>
        </row>
        <row r="411">
          <cell r="B411" t="str">
            <v>1701040</v>
          </cell>
          <cell r="C411" t="str">
            <v>Підвищення кваліфікації працівників засобів масової інформації в Укртелерадіопресінституті</v>
          </cell>
        </row>
        <row r="412">
          <cell r="B412" t="str">
            <v>1701050</v>
          </cell>
          <cell r="C412" t="str">
            <v>Фінансова підтримка творчих спілок у сфері засобів масової інформації, преси</v>
          </cell>
        </row>
        <row r="413">
          <cell r="B413" t="str">
            <v>1701070</v>
          </cell>
          <cell r="C413" t="str">
            <v>Інформаційно-культурне забезпечення населення Криму у відродженні та розвитку культур народів Криму</v>
          </cell>
        </row>
        <row r="414">
          <cell r="B414" t="str">
            <v>1701080</v>
          </cell>
          <cell r="C414" t="str">
            <v>Фінансова підтримка Національної суспільної телерадіокомпанії України</v>
          </cell>
        </row>
        <row r="415">
          <cell r="B415" t="str">
            <v>1701100</v>
          </cell>
          <cell r="C415" t="str">
            <v>Фінансова підтримка преси</v>
          </cell>
        </row>
        <row r="416">
          <cell r="B416" t="str">
            <v>1701110</v>
          </cell>
          <cell r="C416" t="str">
            <v>Випуск книжкової продукції за програмою "Українська книга"</v>
          </cell>
        </row>
        <row r="417">
          <cell r="B417" t="str">
            <v>1701120</v>
          </cell>
          <cell r="C417" t="str">
            <v>Збирання, обробка та розповсюдження офіційної інформаційної продукції</v>
          </cell>
        </row>
        <row r="418">
          <cell r="B418" t="str">
            <v>1701130</v>
          </cell>
          <cell r="C418" t="str">
            <v>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v>
          </cell>
        </row>
        <row r="419">
          <cell r="B419" t="str">
            <v>1701150</v>
          </cell>
          <cell r="C419" t="str">
            <v>Трансляція телерадіопрограм, вироблених для державних потреб</v>
          </cell>
        </row>
        <row r="420">
          <cell r="B420" t="str">
            <v>1701160</v>
          </cell>
          <cell r="C420" t="str">
            <v>Здійснення контролю у сфері захисту суспільної моралі</v>
          </cell>
        </row>
        <row r="421">
          <cell r="B421" t="str">
            <v>1701170</v>
          </cell>
          <cell r="C421" t="str">
            <v>Інформаційне та організаційне забезпечення участі України у міжнародних форумах, конференціях, виставках та інших заходах</v>
          </cell>
        </row>
        <row r="422">
          <cell r="B422" t="str">
            <v>1701210</v>
          </cell>
          <cell r="C422" t="str">
            <v>Технічне переоснащення обласних державних телерадіокомпаній</v>
          </cell>
        </row>
        <row r="423">
          <cell r="B423" t="str">
            <v>1701220</v>
          </cell>
          <cell r="C423" t="str">
            <v>Державна адресна підтримка періодичних видань літературно-художнього напряму</v>
          </cell>
        </row>
        <row r="424">
          <cell r="B424" t="str">
            <v>1701230</v>
          </cell>
          <cell r="C424" t="str">
            <v>Фінансова підтримка державних музичних колективів</v>
          </cell>
        </row>
        <row r="425">
          <cell r="B425" t="str">
            <v>1701240</v>
          </cell>
          <cell r="C425" t="str">
            <v>Виконання заходів з питань європейської інтеграції в інформаційній сфері</v>
          </cell>
        </row>
        <row r="426">
          <cell r="B426" t="str">
            <v>1701250</v>
          </cell>
          <cell r="C426" t="str">
            <v>Забезпечення висвітлення Літніх Олімпійських та Паралімпійських Ігор 2008 року у м. Пекін (Китай)</v>
          </cell>
        </row>
        <row r="427">
          <cell r="B427" t="str">
            <v>1701260</v>
          </cell>
          <cell r="C427" t="str">
            <v>Здійснення заходів з підготовки і проведення Євро-2012 в інформаційній сфері</v>
          </cell>
        </row>
        <row r="428">
          <cell r="B428" t="str">
            <v>1701270</v>
          </cell>
          <cell r="C428"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429">
          <cell r="B429" t="str">
            <v>1701280</v>
          </cell>
          <cell r="C429" t="str">
            <v>Погашення заборгованості Національної телекомпанії  перед каналом "EuroNews"</v>
          </cell>
        </row>
        <row r="430">
          <cell r="B430" t="str">
            <v>1701290</v>
          </cell>
          <cell r="C430" t="str">
            <v>Створення та функціонування україномовної версії міжнародного каналу "EuroNews"</v>
          </cell>
        </row>
        <row r="431">
          <cell r="B431" t="str">
            <v>1701370</v>
          </cell>
          <cell r="C431" t="str">
            <v>Забезпечення підготовки та проведення  пісенного конкурсу "Євробачення - 2017"</v>
          </cell>
        </row>
        <row r="432">
          <cell r="B432" t="str">
            <v>1701380</v>
          </cell>
          <cell r="C432" t="str">
            <v>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v>
          </cell>
        </row>
        <row r="433">
          <cell r="B433" t="str">
            <v>1701390</v>
          </cell>
          <cell r="C433" t="str">
            <v>Здійснення заходів з питань європейської та євроатлантичної інтеграції в інформаційній сфері</v>
          </cell>
        </row>
        <row r="434">
          <cell r="B434" t="str">
            <v>1701810</v>
          </cell>
          <cell r="C434" t="str">
            <v>Створення міжнародних телерадіоцентрів</v>
          </cell>
        </row>
        <row r="435">
          <cell r="B435" t="str">
            <v>1800000</v>
          </cell>
          <cell r="C435" t="str">
            <v>Міністерство культури України</v>
          </cell>
        </row>
        <row r="436">
          <cell r="B436" t="str">
            <v>1801000</v>
          </cell>
          <cell r="C436" t="str">
            <v>Апарат Міністерства культури України</v>
          </cell>
        </row>
        <row r="437">
          <cell r="B437" t="str">
            <v>1801010</v>
          </cell>
          <cell r="C437" t="str">
            <v>Загальне керівництво та управління у сфері культури</v>
          </cell>
        </row>
        <row r="438">
          <cell r="B438" t="str">
            <v>1801020</v>
          </cell>
          <cell r="C438" t="str">
            <v>Прикладні розробки у сфері розвитку культури</v>
          </cell>
        </row>
        <row r="439">
          <cell r="B439" t="str">
            <v>1801030</v>
          </cell>
          <cell r="C439"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v>
          </cell>
        </row>
        <row r="440">
          <cell r="B440" t="str">
            <v>1801040</v>
          </cell>
          <cell r="C440" t="str">
            <v>Надання загальної та спеціальної музичної освіти у загальноосвітніх спеціалізованих школах-інтернатах</v>
          </cell>
        </row>
        <row r="441">
          <cell r="B441" t="str">
            <v>1801050</v>
          </cell>
          <cell r="C441" t="str">
            <v>Підготовка кадрів для сфери культури і мистецтва вищими навчальними закладами І і ІІ рівнів акредитації</v>
          </cell>
        </row>
        <row r="442">
          <cell r="B442" t="str">
            <v>1801060</v>
          </cell>
          <cell r="C442" t="str">
            <v>Підготовка кадрів для сфери культури і мистецтва вищими навчальними закладами ІІІ і ІV рівнів акредитації</v>
          </cell>
        </row>
        <row r="443">
          <cell r="B443" t="str">
            <v>1801070</v>
          </cell>
          <cell r="C443"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444">
          <cell r="B444" t="str">
            <v>1801080</v>
          </cell>
          <cell r="C444" t="str">
            <v>Методичне забезпечення діяльності навчальних закладів у галузі культури і мистецтва</v>
          </cell>
        </row>
        <row r="445">
          <cell r="B445" t="str">
            <v>1801090</v>
          </cell>
          <cell r="C445" t="str">
            <v>Підготовка кадрів акторської майстерності для національних мистецьких та творчих колективів</v>
          </cell>
        </row>
        <row r="446">
          <cell r="B446" t="str">
            <v>1801100</v>
          </cell>
          <cell r="C446" t="str">
            <v>Фінансова підтримка національних творчих спілок у сфері культури і мистецтва та заходи Всеукраїнського товариства "Просвіта"</v>
          </cell>
        </row>
        <row r="447">
          <cell r="B447" t="str">
            <v>1801110</v>
          </cell>
          <cell r="C447" t="str">
            <v>Фінансова підтримка національних театрів</v>
          </cell>
        </row>
        <row r="448">
          <cell r="B448" t="str">
            <v>1801120</v>
          </cell>
          <cell r="C448"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49">
          <cell r="B449" t="str">
            <v>1801130</v>
          </cell>
          <cell r="C449" t="str">
            <v>Державна підтримка діячів культури і мистецтва</v>
          </cell>
        </row>
        <row r="450">
          <cell r="B450" t="str">
            <v>1801140</v>
          </cell>
          <cell r="C450" t="str">
            <v>Забезпечення функціонування Українського культурного фонду</v>
          </cell>
        </row>
        <row r="451">
          <cell r="B451" t="str">
            <v>1801150</v>
          </cell>
          <cell r="C451" t="str">
            <v>Поповнення експозицій музеїв та репертуарів театрів і концертних та циркових організацій</v>
          </cell>
        </row>
        <row r="452">
          <cell r="B452" t="str">
            <v>1801160</v>
          </cell>
          <cell r="C452" t="str">
            <v>Фінансова підтримка гастрольної діяльності вітчизняних виконавців</v>
          </cell>
        </row>
        <row r="453">
          <cell r="B453" t="str">
            <v>1801170</v>
          </cell>
          <cell r="C453" t="str">
            <v>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v>
          </cell>
        </row>
        <row r="454">
          <cell r="B454" t="str">
            <v>1801180</v>
          </cell>
          <cell r="C454" t="str">
            <v>Виробництво (створення) та розповсюдження фільмів патріотичного спрямування</v>
          </cell>
        </row>
        <row r="455">
          <cell r="B455" t="str">
            <v>1801190</v>
          </cell>
          <cell r="C455" t="str">
            <v>Забезпечення діяльності національних музеїв, національних і державних бібліотек та культурно-просвітницьких центрів</v>
          </cell>
        </row>
        <row r="456">
          <cell r="B456" t="str">
            <v>1801200</v>
          </cell>
          <cell r="C456" t="str">
            <v>Музейна справа та виставкова діяльність</v>
          </cell>
        </row>
        <row r="457">
          <cell r="B457" t="str">
            <v>1801210</v>
          </cell>
          <cell r="C457" t="str">
            <v>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v>
          </cell>
        </row>
        <row r="458">
          <cell r="B458" t="str">
            <v>1801220</v>
          </cell>
          <cell r="C458" t="str">
            <v>Підготовка кадрів Дитячою хореографічною школою при Національному заслуженому академічному ансамблі танцю України ім. Вірського</v>
          </cell>
        </row>
        <row r="459">
          <cell r="B459" t="str">
            <v>1801230</v>
          </cell>
          <cell r="C459" t="str">
            <v>Здійснення проектних робіт та будівництво Меморіалу українських героїв для увічнення пам'яті загиблих воїнів під час антитерористичної операції</v>
          </cell>
        </row>
        <row r="460">
          <cell r="B460" t="str">
            <v>1801240</v>
          </cell>
          <cell r="C460" t="str">
            <v>Здійснення культурно-інформаційної та культурно-просвітницької діяльності</v>
          </cell>
        </row>
        <row r="461">
          <cell r="B461" t="str">
            <v>1801250</v>
          </cell>
          <cell r="C461"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62">
          <cell r="B462" t="str">
            <v>1801260</v>
          </cell>
          <cell r="C462"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63">
          <cell r="B463" t="str">
            <v>1801270</v>
          </cell>
          <cell r="C463" t="str">
            <v>Заходи щодо встановлення культурних зв'язків з українською діаспорою</v>
          </cell>
        </row>
        <row r="464">
          <cell r="B464" t="str">
            <v>1801280</v>
          </cell>
          <cell r="C464" t="str">
            <v>Будівництво обієктів загальнодержавного значення у сфері культури</v>
          </cell>
        </row>
        <row r="465">
          <cell r="B465" t="str">
            <v>1801290</v>
          </cell>
          <cell r="C465" t="str">
            <v>Заходи Всеукраїнського товариства "Просвіта"</v>
          </cell>
        </row>
        <row r="466">
          <cell r="B466" t="str">
            <v>1801300</v>
          </cell>
          <cell r="C466" t="str">
            <v>Фінансова підтримка друкованих періодичних видань культурологічного напрямку, газет мовами національних меншин</v>
          </cell>
        </row>
        <row r="467">
          <cell r="B467" t="str">
            <v>1801310</v>
          </cell>
          <cell r="C467" t="str">
            <v>Забезпечення розвитку та застосування української мови</v>
          </cell>
        </row>
        <row r="468">
          <cell r="B468" t="str">
            <v>1801320</v>
          </cell>
          <cell r="C468" t="str">
            <v>Заходи з виявлення та підтримки творчо обдарованих дітей та молоді</v>
          </cell>
        </row>
        <row r="469">
          <cell r="B469" t="str">
            <v>1801330</v>
          </cell>
          <cell r="C469" t="str">
            <v>Підготовка кадрів для сфери культури і мистецтва Київським національним університетом культури і мистецтв</v>
          </cell>
        </row>
        <row r="470">
          <cell r="B470" t="str">
            <v>1801340</v>
          </cell>
          <cell r="C470" t="str">
            <v>Надання фінансової підтримки державному підприємству "Кримський дім"</v>
          </cell>
        </row>
        <row r="471">
          <cell r="B471" t="str">
            <v>1801350</v>
          </cell>
          <cell r="C47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2">
          <cell r="B472" t="str">
            <v>1801360</v>
          </cell>
          <cell r="C472" t="str">
            <v>Реставрація та  ремонт будівель, фасадів та приміщень вищих навчальних закладів сфери культури і мистецтва в містах проведення Євро-2012</v>
          </cell>
        </row>
        <row r="473">
          <cell r="B473" t="str">
            <v>1801370</v>
          </cell>
          <cell r="C473"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74">
          <cell r="B474" t="str">
            <v>1801410</v>
          </cell>
          <cell r="C474" t="str">
            <v>Державні науково-технічні програми та наукові частини державних цільових програм у сфері розвитку туризму</v>
          </cell>
        </row>
        <row r="475">
          <cell r="B475" t="str">
            <v>1801420</v>
          </cell>
          <cell r="C475"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76">
          <cell r="B476" t="str">
            <v>1801430</v>
          </cell>
          <cell r="C476" t="str">
            <v>Забезпечення діяльності Українського інституту національної пам'яті</v>
          </cell>
        </row>
        <row r="477">
          <cell r="B477" t="str">
            <v>1801440</v>
          </cell>
          <cell r="C477"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78">
          <cell r="B478" t="str">
            <v>1801450</v>
          </cell>
          <cell r="C478" t="str">
            <v>Заходи з вшанування пам'яті</v>
          </cell>
        </row>
        <row r="479">
          <cell r="B479" t="str">
            <v>1801460</v>
          </cell>
          <cell r="C479" t="str">
            <v>Функціонування національних історико-меморіальних заповідників</v>
          </cell>
        </row>
        <row r="480">
          <cell r="B480" t="str">
            <v>1801470</v>
          </cell>
          <cell r="C480" t="str">
            <v>Функціонування національних меморіальних музеїв</v>
          </cell>
        </row>
        <row r="481">
          <cell r="B481" t="str">
            <v>1801480</v>
          </cell>
          <cell r="C481" t="str">
            <v>Надання фінансової підтримки державному підприємству "Кримський дім"</v>
          </cell>
        </row>
        <row r="482">
          <cell r="B482" t="str">
            <v>1801490</v>
          </cell>
          <cell r="C482"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83">
          <cell r="B483" t="str">
            <v>1801500</v>
          </cell>
          <cell r="C483" t="str">
            <v>Розробка впровадження комплексної інформаційної системи Міністерства культури України</v>
          </cell>
        </row>
        <row r="484">
          <cell r="B484" t="str">
            <v>1801520</v>
          </cell>
          <cell r="C484" t="str">
            <v>Заходи Української Всесвітньої Координаційної Ради</v>
          </cell>
        </row>
        <row r="485">
          <cell r="B485" t="str">
            <v>1801550</v>
          </cell>
          <cell r="C485" t="str">
            <v>Заходи з реалізації Європейської хартії регіональних мов або мов меншин</v>
          </cell>
        </row>
        <row r="486">
          <cell r="B486" t="str">
            <v>1801560</v>
          </cell>
          <cell r="C486" t="str">
            <v>Забезпечення діяльності Українського інституту книги, випуск книжкової продукції за програмою "Українська книга"</v>
          </cell>
        </row>
        <row r="487">
          <cell r="B487" t="str">
            <v>1801570</v>
          </cell>
          <cell r="C487" t="str">
            <v>Забезпечення функціонування Українського культурного фонду</v>
          </cell>
        </row>
        <row r="488">
          <cell r="B488" t="str">
            <v>1801580</v>
          </cell>
          <cell r="C488" t="str">
            <v>Заходи, пов'язані із забезпеченням свободи совісті та релігії</v>
          </cell>
        </row>
        <row r="489">
          <cell r="B489" t="str">
            <v>1801590</v>
          </cell>
          <cell r="C489" t="str">
            <v>Заходи щодо зміцнення зв'язків закордонних українців з Україною та забезпечення міжнародної діяльності у сфері міжнаціональних відносин</v>
          </cell>
        </row>
        <row r="490">
          <cell r="B490" t="str">
            <v>1801810</v>
          </cell>
          <cell r="C490" t="str">
            <v>Спорудження Меморіалу жертв тоталітаризму на території Національного історико-меморіального заповідника іБиківнянські могилиі</v>
          </cell>
        </row>
        <row r="491">
          <cell r="B491" t="str">
            <v>1801820</v>
          </cell>
          <cell r="C491" t="str">
            <v>Комплексна реставрація і пристосування ансамблю Жовківського замку Державного історико-архітектурного заповідника у м. Жовкві</v>
          </cell>
        </row>
        <row r="492">
          <cell r="B492" t="str">
            <v>1801830</v>
          </cell>
          <cell r="C492" t="str">
            <v>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v>
          </cell>
        </row>
        <row r="493">
          <cell r="B493" t="str">
            <v>1801870</v>
          </cell>
          <cell r="C493" t="str">
            <v>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v>
          </cell>
        </row>
        <row r="494">
          <cell r="B494" t="str">
            <v>1801880</v>
          </cell>
          <cell r="C494" t="str">
            <v>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v>
          </cell>
        </row>
        <row r="495">
          <cell r="B495" t="str">
            <v>1802000</v>
          </cell>
          <cell r="C495" t="str">
            <v>Державна служба з питань національної культурної спадщини</v>
          </cell>
        </row>
        <row r="496">
          <cell r="B496" t="str">
            <v>1802040</v>
          </cell>
          <cell r="C496" t="str">
            <v>Заходи з охорони культурної спадщини, паспортизація, інвентаризація та реставрація пам'яток культурної спадщини</v>
          </cell>
        </row>
        <row r="497">
          <cell r="B497" t="str">
            <v>1803000</v>
          </cell>
          <cell r="C497" t="str">
            <v>Комітет з Національної премії України імені Тараса Шевченка</v>
          </cell>
        </row>
        <row r="498">
          <cell r="B498" t="str">
            <v>1804000</v>
          </cell>
          <cell r="C498" t="str">
            <v>Державна служба туризму і курортів</v>
          </cell>
        </row>
        <row r="499">
          <cell r="B499" t="str">
            <v>1804050</v>
          </cell>
          <cell r="C499" t="str">
            <v>Заходи у сфері туризму, пов'язані з підготовкою до Євро - 2012</v>
          </cell>
        </row>
        <row r="500">
          <cell r="B500" t="str">
            <v>1805000</v>
          </cell>
          <cell r="C500" t="str">
            <v>Державна служба контролю за переміщенням культурних цінностей через державний кордон України</v>
          </cell>
        </row>
        <row r="501">
          <cell r="B501" t="str">
            <v>1805020</v>
          </cell>
          <cell r="C501"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502">
          <cell r="B502" t="str">
            <v>1806000</v>
          </cell>
          <cell r="C502" t="str">
            <v>Державне агентство України з питань кіно</v>
          </cell>
        </row>
        <row r="503">
          <cell r="B503" t="str">
            <v>1806010</v>
          </cell>
          <cell r="C503" t="str">
            <v>Керівництво та управління у сфері кінематографії</v>
          </cell>
        </row>
        <row r="504">
          <cell r="B504" t="str">
            <v>1806020</v>
          </cell>
          <cell r="C504" t="str">
            <v>Створення та розповсюдження національних фільмів</v>
          </cell>
        </row>
        <row r="505">
          <cell r="B505" t="str">
            <v>1806030</v>
          </cell>
          <cell r="C505" t="str">
            <v>Державна підтримка кінематографії</v>
          </cell>
        </row>
        <row r="506">
          <cell r="B506" t="str">
            <v>1806040</v>
          </cell>
          <cell r="C506" t="str">
            <v>Здійснення концертно-мистецьких та культурологічних заходів у сфері кінематографії</v>
          </cell>
        </row>
        <row r="507">
          <cell r="B507" t="str">
            <v>1806050</v>
          </cell>
          <cell r="C507"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508">
          <cell r="B508" t="str">
            <v>1806060</v>
          </cell>
          <cell r="C508"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509">
          <cell r="B509" t="str">
            <v>1806070</v>
          </cell>
          <cell r="C509" t="str">
            <v>Премії за видатні досягнення у галузі кінематографії</v>
          </cell>
        </row>
        <row r="510">
          <cell r="B510" t="str">
            <v>1806800</v>
          </cell>
          <cell r="C510" t="str">
            <v>Реконструкція та технічне переоснащення Будинку кіно Національної спілки кінематографістів України</v>
          </cell>
        </row>
        <row r="511">
          <cell r="B511" t="str">
            <v>1807000</v>
          </cell>
          <cell r="C511" t="str">
            <v>Державний комітет України у справах національностей та релігій</v>
          </cell>
        </row>
        <row r="512">
          <cell r="B512" t="str">
            <v>1807010</v>
          </cell>
          <cell r="C512" t="str">
            <v>Керівництво та управління у сфері національностей та релігій</v>
          </cell>
        </row>
        <row r="513">
          <cell r="B513" t="str">
            <v>1808000</v>
          </cell>
          <cell r="C513" t="str">
            <v>Національна академія мистецтв України</v>
          </cell>
        </row>
        <row r="514">
          <cell r="B514" t="str">
            <v>1808020</v>
          </cell>
          <cell r="C514" t="str">
            <v>Наукова і організаційна діяльність президії Національної академії мистецтв України</v>
          </cell>
        </row>
        <row r="515">
          <cell r="B515" t="str">
            <v>1808030</v>
          </cell>
          <cell r="C515" t="str">
            <v>Фундаментальні дослідження та підготовка наукових кадрів у сфері мистецтвознавства</v>
          </cell>
        </row>
        <row r="516">
          <cell r="B516" t="str">
            <v>1809000</v>
          </cell>
          <cell r="C516" t="str">
            <v>Український інститут національної пам'яті</v>
          </cell>
        </row>
        <row r="517">
          <cell r="B517" t="str">
            <v>1809010</v>
          </cell>
          <cell r="C517" t="str">
            <v>Керівництво та управління у сфері відновлення та збереження національної паміяті</v>
          </cell>
        </row>
        <row r="518">
          <cell r="B518" t="str">
            <v>1809020</v>
          </cell>
          <cell r="C518" t="str">
            <v>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v>
          </cell>
        </row>
        <row r="519">
          <cell r="B519" t="str">
            <v>1810000</v>
          </cell>
          <cell r="C519" t="str">
            <v>Міністерство культури України (загальнодержавні витрати)</v>
          </cell>
        </row>
        <row r="520">
          <cell r="B520" t="str">
            <v>1811000</v>
          </cell>
          <cell r="C520" t="str">
            <v>Міністерство культури України (загальнодержавні витрати)</v>
          </cell>
        </row>
        <row r="521">
          <cell r="B521" t="str">
            <v>1811020</v>
          </cell>
          <cell r="C521"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522">
          <cell r="B522" t="str">
            <v>1811070</v>
          </cell>
          <cell r="C522"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523">
          <cell r="B523" t="str">
            <v>1811080</v>
          </cell>
          <cell r="C523"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524">
          <cell r="B524" t="str">
            <v>1811090</v>
          </cell>
          <cell r="C524"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525">
          <cell r="B525" t="str">
            <v>1811100</v>
          </cell>
          <cell r="C525"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526">
          <cell r="B526" t="str">
            <v>1811110</v>
          </cell>
          <cell r="C526"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527">
          <cell r="B527" t="str">
            <v>1811120</v>
          </cell>
          <cell r="C527"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528">
          <cell r="B528" t="str">
            <v>1811130</v>
          </cell>
          <cell r="C528"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529">
          <cell r="B529" t="str">
            <v>1811140</v>
          </cell>
          <cell r="C529" t="str">
            <v>Субвенція з державного бюджету місцевим бюджетам на проведення заходів з відзначення 200-річчя від дня народження Тараса Шевченка</v>
          </cell>
        </row>
        <row r="530">
          <cell r="B530" t="str">
            <v>1900000</v>
          </cell>
          <cell r="C530" t="str">
            <v>Державне агентство лісових ресурсів України</v>
          </cell>
        </row>
        <row r="531">
          <cell r="B531" t="str">
            <v>1901000</v>
          </cell>
          <cell r="C531" t="str">
            <v>Апарат Державного агентства лісових ресурсів України</v>
          </cell>
        </row>
        <row r="532">
          <cell r="B532" t="str">
            <v>1901050</v>
          </cell>
          <cell r="C532" t="str">
            <v>Підготовка кадрів для лісового господарства вищими навчальними закладами І і ІІ рівнів акредитації</v>
          </cell>
        </row>
        <row r="533">
          <cell r="B533" t="str">
            <v>1901070</v>
          </cell>
          <cell r="C533" t="str">
            <v>Розвиток комплексної системи електронного документообігу та створення інформаційно-аналітичної системи обліку лісових ресурсів</v>
          </cell>
        </row>
        <row r="534">
          <cell r="B534" t="str">
            <v>2100000</v>
          </cell>
          <cell r="C534" t="str">
            <v>Міністерство оборони України</v>
          </cell>
        </row>
        <row r="535">
          <cell r="B535" t="str">
            <v>2101000</v>
          </cell>
          <cell r="C535" t="str">
            <v>Апарат Міністерства оборони України</v>
          </cell>
        </row>
        <row r="536">
          <cell r="B536" t="str">
            <v>2101010</v>
          </cell>
          <cell r="C536" t="str">
            <v>Керівництво та військове управління Збройними Силами України</v>
          </cell>
        </row>
        <row r="537">
          <cell r="B537" t="str">
            <v>2101020</v>
          </cell>
          <cell r="C537" t="str">
            <v>Забезпечення діяльності Збройних Сил України та підготовка військ</v>
          </cell>
        </row>
        <row r="538">
          <cell r="B538" t="str">
            <v>2101070</v>
          </cell>
          <cell r="C538" t="str">
            <v>Забезпечення Збройних Сил України зв'язком, створення та розвиток командних пунктів та автоматизованих систем управління</v>
          </cell>
        </row>
        <row r="539">
          <cell r="B539" t="str">
            <v>2101080</v>
          </cell>
          <cell r="C539"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540">
          <cell r="B540" t="str">
            <v>2101100</v>
          </cell>
          <cell r="C540" t="str">
            <v>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v>
          </cell>
        </row>
        <row r="541">
          <cell r="B541" t="str">
            <v>2101110</v>
          </cell>
          <cell r="C541" t="str">
            <v>Проведення мобілізаційної роботи і призову до Збройних Сил України та інших військових формувань</v>
          </cell>
        </row>
        <row r="542">
          <cell r="B542" t="str">
            <v>2101130</v>
          </cell>
          <cell r="C54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3">
          <cell r="B543" t="str">
            <v>2101140</v>
          </cell>
          <cell r="C543" t="str">
            <v>Реформування та розвиток Збройних Сил України</v>
          </cell>
        </row>
        <row r="544">
          <cell r="B544" t="str">
            <v>2101150</v>
          </cell>
          <cell r="C544" t="str">
            <v>Розвиток, закупівля, модернізація та ремонт озброєння, військової техніки, засобів та обладнання</v>
          </cell>
        </row>
        <row r="545">
          <cell r="B545" t="str">
            <v>2101160</v>
          </cell>
          <cell r="C545" t="str">
            <v>Прикладні дослідження у сфері військової оборони держави</v>
          </cell>
        </row>
        <row r="546">
          <cell r="B546" t="str">
            <v>2101170</v>
          </cell>
          <cell r="C546" t="str">
            <v>Відновлення боєздатності, утримання, експлуатація, ремонт озброєння та військової техніки</v>
          </cell>
        </row>
        <row r="547">
          <cell r="B547" t="str">
            <v>2101180</v>
          </cell>
          <cell r="C547" t="str">
            <v>Будівництво та капітальний ремонт військової інфраструктури</v>
          </cell>
        </row>
        <row r="548">
          <cell r="B548" t="str">
            <v>2101190</v>
          </cell>
          <cell r="C548" t="str">
            <v>Будівництво (придбання) житла для військовослужбовців Збройних Сил України</v>
          </cell>
        </row>
        <row r="549">
          <cell r="B549" t="str">
            <v>2101200</v>
          </cell>
          <cell r="C549" t="str">
            <v>Забезпечення живучості та вибухопожежобезпеки арсеналів, баз і складів озброєння ракет і боєприпасів Збройних Сил України</v>
          </cell>
        </row>
        <row r="550">
          <cell r="B550" t="str">
            <v>2101210</v>
          </cell>
          <cell r="C550" t="str">
            <v>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v>
          </cell>
        </row>
        <row r="551">
          <cell r="B551" t="str">
            <v>2101230</v>
          </cell>
          <cell r="C551" t="str">
            <v>Забезпечення участі у міжнародних миротворчих операціях</v>
          </cell>
        </row>
        <row r="552">
          <cell r="B552" t="str">
            <v>2101240</v>
          </cell>
          <cell r="C552" t="str">
            <v>Забезпечення виконання міжнародних угод у військовій сфері</v>
          </cell>
        </row>
        <row r="553">
          <cell r="B553" t="str">
            <v>2101260</v>
          </cell>
          <cell r="C553" t="str">
            <v>Створення, закупівля і модернізація озброєння та військової техніки за державним оборонним замовленням Міністерства оборони</v>
          </cell>
        </row>
        <row r="554">
          <cell r="B554" t="str">
            <v>2101270</v>
          </cell>
          <cell r="C554" t="str">
            <v>Підготовка курсантів льотних спеціалізацій для Збройних Сил України Харківським аероклубом Товариства сприяння обороні України</v>
          </cell>
        </row>
        <row r="555">
          <cell r="B555" t="str">
            <v>2101330</v>
          </cell>
          <cell r="C555"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56">
          <cell r="B556" t="str">
            <v>2101340</v>
          </cell>
          <cell r="C556" t="str">
            <v>Захист важливих державних об'єктів</v>
          </cell>
        </row>
        <row r="557">
          <cell r="B557" t="str">
            <v>2101350</v>
          </cell>
          <cell r="C557" t="str">
            <v>Соціальна та професійна адаптація військовослужбовців, що звільняються в запас або відставку</v>
          </cell>
        </row>
        <row r="558">
          <cell r="B558" t="str">
            <v>2101410</v>
          </cell>
          <cell r="C558"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59">
          <cell r="B559" t="str">
            <v>2101420</v>
          </cell>
          <cell r="C559" t="str">
            <v>Заходи, пов'язані із переходом на військову службу за контрактом</v>
          </cell>
        </row>
        <row r="560">
          <cell r="B560" t="str">
            <v>2101430</v>
          </cell>
          <cell r="C560" t="str">
            <v>Забезпечення речовим майном військовослужбовців та задоволення інших невідкладних потреб Збройних Сил України</v>
          </cell>
        </row>
        <row r="561">
          <cell r="B561" t="str">
            <v>2101440</v>
          </cell>
          <cell r="C561" t="str">
            <v>Забезпечення житлом військовослужбовців Збройних Сил України</v>
          </cell>
        </row>
        <row r="562">
          <cell r="B562" t="str">
            <v>2101450</v>
          </cell>
          <cell r="C562" t="str">
            <v>Видатки для Міністерства оборони України на реалізацію заходів щодо підвищення обороноздатності і безпеки держави</v>
          </cell>
        </row>
        <row r="563">
          <cell r="B563" t="str">
            <v>2101500</v>
          </cell>
          <cell r="C563" t="str">
            <v>Видатки із Стабілізаційного фонду за напрямом оборони та придбання пожежної техніки</v>
          </cell>
        </row>
        <row r="564">
          <cell r="B564" t="str">
            <v>2102000</v>
          </cell>
          <cell r="C564" t="str">
            <v>Головне управління розвідки Міністерства оборони України</v>
          </cell>
        </row>
        <row r="565">
          <cell r="B565" t="str">
            <v>2105000</v>
          </cell>
          <cell r="C565" t="str">
            <v>Адміністрація Державної спеціальної служби транспорту України</v>
          </cell>
        </row>
        <row r="566">
          <cell r="B566" t="str">
            <v>2105010</v>
          </cell>
          <cell r="C566" t="str">
            <v>Забезпечення діяльності Державної спеціальної служби транспорту</v>
          </cell>
        </row>
        <row r="567">
          <cell r="B567" t="str">
            <v>2110000</v>
          </cell>
          <cell r="C567" t="str">
            <v>Міністерство оборони України (загальнодержавні витрати)</v>
          </cell>
        </row>
        <row r="568">
          <cell r="B568" t="str">
            <v>2111000</v>
          </cell>
          <cell r="C568" t="str">
            <v>Міністерство оборони України (загальнодержавні витрати)</v>
          </cell>
        </row>
        <row r="569">
          <cell r="B569" t="str">
            <v>2111040</v>
          </cell>
          <cell r="C56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70">
          <cell r="B570" t="str">
            <v>2200000</v>
          </cell>
          <cell r="C570" t="str">
            <v>Міністерство освіти і науки України</v>
          </cell>
        </row>
        <row r="571">
          <cell r="B571" t="str">
            <v>2201000</v>
          </cell>
          <cell r="C571" t="str">
            <v>Апарат Міністерства освіти і науки України</v>
          </cell>
        </row>
        <row r="572">
          <cell r="B572" t="str">
            <v>2201010</v>
          </cell>
          <cell r="C572" t="str">
            <v>Загальне керівництво та управління у сфері освіти і науки</v>
          </cell>
        </row>
        <row r="573">
          <cell r="B573" t="str">
            <v>2201020</v>
          </cell>
          <cell r="C573" t="str">
            <v>Забезпечення організації роботи Національного агентства із забезпечення якості вищої освіти</v>
          </cell>
        </row>
        <row r="574">
          <cell r="B574" t="str">
            <v>2201030</v>
          </cell>
          <cell r="C574" t="str">
            <v>Підготовка кадрів у професійно-технічних навчальних закладах за професіями загальнодержавного значення</v>
          </cell>
        </row>
        <row r="575">
          <cell r="B575" t="str">
            <v>2201040</v>
          </cell>
          <cell r="C57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v>
          </cell>
        </row>
        <row r="576">
          <cell r="B576" t="str">
            <v>2201050</v>
          </cell>
          <cell r="C57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77">
          <cell r="B577" t="str">
            <v>2201060</v>
          </cell>
          <cell r="C577" t="str">
            <v>Наукові та науково-технічні розробки за державними цільовими програмами і державними замовленнями</v>
          </cell>
        </row>
        <row r="578">
          <cell r="B578" t="str">
            <v>2201070</v>
          </cell>
          <cell r="C578" t="str">
            <v>Виконання міжнародних наукових та науково-технічних програм та проектів вищими навчальними закладами та науковими установами</v>
          </cell>
        </row>
        <row r="579">
          <cell r="B579" t="str">
            <v>2201080</v>
          </cell>
          <cell r="C579" t="str">
            <v>Державні премії, стипендії та гранти в галузі освіти, науки і техніки, стипендії переможцям міжнародних конкурсів</v>
          </cell>
        </row>
        <row r="580">
          <cell r="B580" t="str">
            <v>2201090</v>
          </cell>
          <cell r="C580" t="str">
            <v>Фінансова підтримка наукових об'єктів, що становлять національне надбання</v>
          </cell>
        </row>
        <row r="581">
          <cell r="B581" t="str">
            <v>2201100</v>
          </cell>
          <cell r="C58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v>
          </cell>
        </row>
        <row r="582">
          <cell r="B582" t="str">
            <v>2201110</v>
          </cell>
          <cell r="C582" t="str">
            <v>Надання освіти у загальноосвітніх школах соціальної реабілітації</v>
          </cell>
        </row>
        <row r="583">
          <cell r="B583" t="str">
            <v>2201120</v>
          </cell>
          <cell r="C58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84">
          <cell r="B584" t="str">
            <v>2201130</v>
          </cell>
          <cell r="C584" t="str">
            <v>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v>
          </cell>
        </row>
        <row r="585">
          <cell r="B585" t="str">
            <v>2201140</v>
          </cell>
          <cell r="C585" t="str">
            <v>Підготовка робітничих кадрів у професійно-технічних навчальних закладах соціальної реабілітації та адаптації</v>
          </cell>
        </row>
        <row r="586">
          <cell r="B586" t="str">
            <v>2201150</v>
          </cell>
          <cell r="C586" t="str">
            <v>Підготовка кадрів вищими навчальними закладами І і ІІ рівнів акредитації та забезпечення діяльності їх баз практики</v>
          </cell>
        </row>
        <row r="587">
          <cell r="B587" t="str">
            <v>2201160</v>
          </cell>
          <cell r="C587" t="str">
            <v>Підготовка кадрів вищими навчальними закладами ІІІ і ІV рівнів акредитації та забезпечення діяльності їх баз практики</v>
          </cell>
        </row>
        <row r="588">
          <cell r="B588" t="str">
            <v>2201170</v>
          </cell>
          <cell r="C588" t="str">
            <v>Здійснення методичного та матеріально-технічного забезпечення діяльності навчальних закладів</v>
          </cell>
        </row>
        <row r="589">
          <cell r="B589" t="str">
            <v>2201180</v>
          </cell>
          <cell r="C589" t="str">
            <v>Проведення всеукраїнських та міжнародних олімпіад у сфері освіти, всеукраїнського конкурсу "Учитель року"</v>
          </cell>
        </row>
        <row r="590">
          <cell r="B590" t="str">
            <v>2201190</v>
          </cell>
          <cell r="C590" t="str">
            <v>Виплата академічних стипендій студентам (курсантам) вищих навчальних закладів</v>
          </cell>
        </row>
        <row r="591">
          <cell r="B591" t="str">
            <v>2201200</v>
          </cell>
          <cell r="C59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92">
          <cell r="B592" t="str">
            <v>2201210</v>
          </cell>
          <cell r="C592" t="str">
            <v>Надання пільгових довгострокових кредитів для здобуття вищої освіти</v>
          </cell>
        </row>
        <row r="593">
          <cell r="B593" t="str">
            <v>2201220</v>
          </cell>
          <cell r="C59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94">
          <cell r="B594" t="str">
            <v>2201230</v>
          </cell>
          <cell r="C59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95">
          <cell r="B595" t="str">
            <v>2201240</v>
          </cell>
          <cell r="C595" t="str">
            <v>Методичне забезпечення діяльності навчальних закладів</v>
          </cell>
        </row>
        <row r="596">
          <cell r="B596" t="str">
            <v>2201250</v>
          </cell>
          <cell r="C596" t="str">
            <v>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v>
          </cell>
        </row>
        <row r="597">
          <cell r="B597" t="str">
            <v>2201270</v>
          </cell>
          <cell r="C597" t="str">
            <v>Функціонування музеїв</v>
          </cell>
        </row>
        <row r="598">
          <cell r="B598" t="str">
            <v>2201280</v>
          </cell>
          <cell r="C598" t="str">
            <v>Підготовка кадрів Київським національним університетом імені Тараса Шевченка</v>
          </cell>
        </row>
        <row r="599">
          <cell r="B599" t="str">
            <v>2201290</v>
          </cell>
          <cell r="C599" t="str">
            <v>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v>
          </cell>
        </row>
        <row r="600">
          <cell r="B600" t="str">
            <v>2201300</v>
          </cell>
          <cell r="C600" t="str">
            <v>Виплата соціальних стипендій студентам (курсантам) вищих навчальних закладів</v>
          </cell>
        </row>
        <row r="601">
          <cell r="B601" t="str">
            <v>2201310</v>
          </cell>
          <cell r="C601" t="str">
            <v>Фізична і спортивна підготовка учнівської та студентської молоді</v>
          </cell>
        </row>
        <row r="602">
          <cell r="B602" t="str">
            <v>2201320</v>
          </cell>
          <cell r="C602" t="str">
            <v>Підвищення кваліфікації керівних працівників і спеціалістів харчової і переробної промисловості</v>
          </cell>
        </row>
        <row r="603">
          <cell r="B603" t="str">
            <v>2201330</v>
          </cell>
          <cell r="C603" t="str">
            <v>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v>
          </cell>
        </row>
        <row r="604">
          <cell r="B604" t="str">
            <v>2201340</v>
          </cell>
          <cell r="C604" t="str">
            <v>Фінансова підтримка розвитку інфраструктури у сфері наукової діяльності</v>
          </cell>
        </row>
        <row r="605">
          <cell r="B605" t="str">
            <v>2201350</v>
          </cell>
          <cell r="C605" t="str">
            <v>Дослідження, прикладні наукові і науково-технічні розробки, виконання робіт за державними цільовими програмами та державним замовленням</v>
          </cell>
        </row>
        <row r="606">
          <cell r="B606" t="str">
            <v>2201360</v>
          </cell>
          <cell r="C606" t="str">
            <v>Заходи з реалізації Європейської хартії регіональних мов або мов меншин, фінансова підтримка пропаганди української освіти за кордоном</v>
          </cell>
        </row>
        <row r="607">
          <cell r="B607" t="str">
            <v>2201370</v>
          </cell>
          <cell r="C607" t="str">
            <v>Підготовка фахівців Національним університетом "Юридична академія України  імені Ярослава Мудрого"</v>
          </cell>
        </row>
        <row r="608">
          <cell r="B608" t="str">
            <v>2201380</v>
          </cell>
          <cell r="C608" t="str">
            <v>Виконання зобов'язань України у сфері освіти та міжнародного науково-технічного співробітництва</v>
          </cell>
        </row>
        <row r="609">
          <cell r="B609" t="str">
            <v>2201390</v>
          </cell>
          <cell r="C609" t="str">
            <v>Будівництво, реконструкція та ремонт гуртожитків для учнів професійно-технічних та студентів вищих навчальних закладів</v>
          </cell>
        </row>
        <row r="610">
          <cell r="B610" t="str">
            <v>2201400</v>
          </cell>
          <cell r="C610" t="str">
            <v>Державні премії, стипендії та гранти в галузі науки і техніки</v>
          </cell>
        </row>
        <row r="611">
          <cell r="B611" t="str">
            <v>2201410</v>
          </cell>
          <cell r="C611" t="str">
            <v>Дослідження на антарктичній станції "Академік Вернадський"</v>
          </cell>
        </row>
        <row r="612">
          <cell r="B612" t="str">
            <v>2201420</v>
          </cell>
          <cell r="C612"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613">
          <cell r="B613" t="str">
            <v>2201430</v>
          </cell>
          <cell r="C613" t="str">
            <v>Підготовка кадрів Національним технічним університетом "Київський політехнічний інститут"</v>
          </cell>
        </row>
        <row r="614">
          <cell r="B614" t="str">
            <v>2201440</v>
          </cell>
          <cell r="C614" t="str">
            <v>Забезпечення діяльності Національного центру "Мала академія наук України"</v>
          </cell>
        </row>
        <row r="615">
          <cell r="B615" t="str">
            <v>2201450</v>
          </cell>
          <cell r="C61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16">
          <cell r="B616" t="str">
            <v>2201460</v>
          </cell>
          <cell r="C616" t="str">
            <v>Надання кредитів на будівництво (придбання) житла для науково-педагогічних та педагогічних працівників</v>
          </cell>
        </row>
        <row r="617">
          <cell r="B617" t="str">
            <v>2201470</v>
          </cell>
          <cell r="C617"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618">
          <cell r="B618" t="str">
            <v>2201480</v>
          </cell>
          <cell r="C618"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619">
          <cell r="B619" t="str">
            <v>2201490</v>
          </cell>
          <cell r="C619"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620">
          <cell r="B620" t="str">
            <v>2201500</v>
          </cell>
          <cell r="C620" t="str">
            <v>Підготовка кадрів Національним авіаційним університетом</v>
          </cell>
        </row>
        <row r="621">
          <cell r="B621" t="str">
            <v>2201510</v>
          </cell>
          <cell r="C621" t="str">
            <v>Державна атестація наукових і науково-педагогічних кадрів вищої кваліфікації, ліцензування, атестація та акредитація навчальних закладів</v>
          </cell>
        </row>
        <row r="622">
          <cell r="B622" t="str">
            <v>2201520</v>
          </cell>
          <cell r="C622" t="str">
            <v>Фінансова підтримка пропаганди України за кордоном</v>
          </cell>
        </row>
        <row r="623">
          <cell r="B623" t="str">
            <v>2201530</v>
          </cell>
          <cell r="C623" t="str">
            <v>Підготовка кадрів для гуманітарної сфери Національним університетом "Острозька академія"</v>
          </cell>
        </row>
        <row r="624">
          <cell r="B624" t="str">
            <v>2201540</v>
          </cell>
          <cell r="C624" t="str">
            <v>Придбання шкільних автобусів для перевезення дітей, що проживають у сільській місцевості</v>
          </cell>
        </row>
        <row r="625">
          <cell r="B625" t="str">
            <v>2201550</v>
          </cell>
          <cell r="C625" t="str">
            <v>Забезпечення підготовки та перепідготовки у вищих навчальних закладах спеціалістів, залучених для проведення Євро - 2012</v>
          </cell>
        </row>
        <row r="626">
          <cell r="B626" t="str">
            <v>2201560</v>
          </cell>
          <cell r="C626" t="str">
            <v>Фундаментальні дослідження у сфері державного управління</v>
          </cell>
        </row>
        <row r="627">
          <cell r="B627" t="str">
            <v>2201570</v>
          </cell>
          <cell r="C627" t="str">
            <v>Виконання зобовіязань України у Рамковій програмі Європейського Союзу з наукових досліджень та інновацій "Горизонт 2020"</v>
          </cell>
        </row>
        <row r="628">
          <cell r="B628" t="str">
            <v>2201580</v>
          </cell>
          <cell r="C628" t="str">
            <v>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v>
          </cell>
        </row>
        <row r="629">
          <cell r="B629" t="str">
            <v>2201590</v>
          </cell>
          <cell r="C629" t="str">
            <v>Наукове забезпечення робіт щодо ліквідації наслідків Чорнобильської катастрофи</v>
          </cell>
        </row>
        <row r="630">
          <cell r="B630" t="str">
            <v>2201600</v>
          </cell>
          <cell r="C630" t="str">
            <v>Заходи щодо модернізації системи загальної середньої освіти</v>
          </cell>
        </row>
        <row r="631">
          <cell r="B631" t="str">
            <v>2201610</v>
          </cell>
          <cell r="C631" t="str">
            <v>Вища освіта, енергоефективність та сталий розвиток</v>
          </cell>
        </row>
        <row r="632">
          <cell r="B632" t="str">
            <v>2201810</v>
          </cell>
          <cell r="C632" t="str">
            <v>Проведення реставраційних робіт Староакадемічного корпусу Національного університету "Києво-Могилянська академія"</v>
          </cell>
        </row>
        <row r="633">
          <cell r="B633" t="str">
            <v>2201820</v>
          </cell>
          <cell r="C633" t="str">
            <v>Будівництво, ремонт та реконструкція закладів і об'єктів Міністерства освіти і науки України</v>
          </cell>
        </row>
        <row r="634">
          <cell r="B634" t="str">
            <v>2201830</v>
          </cell>
          <cell r="C634" t="str">
            <v>Виконання робіт із будівництва об'єктів Національного медичного університету ім. О.О. Богомольця</v>
          </cell>
        </row>
        <row r="635">
          <cell r="B635" t="str">
            <v>2201840</v>
          </cell>
          <cell r="C635" t="str">
            <v>Реставрація головного корпусу Львівського національного університету імені Івана Франка</v>
          </cell>
        </row>
        <row r="636">
          <cell r="B636" t="str">
            <v>2201850</v>
          </cell>
          <cell r="C636" t="str">
            <v>Будівництво Міжнародного центру зустрічі студентської молоді України та Республіки Польща</v>
          </cell>
        </row>
        <row r="637">
          <cell r="B637" t="str">
            <v>2201860</v>
          </cell>
          <cell r="C637" t="str">
            <v>Добудова до навчального корпусу НТУ "Київський політехнічний інститут" для розміщення Українсько-Японського центру</v>
          </cell>
        </row>
        <row r="638">
          <cell r="B638" t="str">
            <v>2201870</v>
          </cell>
          <cell r="C638" t="str">
            <v>Перепрофілювання незавершеного будівництва будинку культури в м. Острог під навчальний корпус Національного університету іОстрозька академіяі</v>
          </cell>
        </row>
        <row r="639">
          <cell r="B639" t="str">
            <v>2201890</v>
          </cell>
          <cell r="C639" t="str">
            <v>Завершення будівництва учбового корпусу Шосткинського інституту Сумського державного університету</v>
          </cell>
        </row>
        <row r="640">
          <cell r="B640" t="str">
            <v>2202000</v>
          </cell>
          <cell r="C640" t="str">
            <v>Національна академія наук України</v>
          </cell>
        </row>
        <row r="641">
          <cell r="B641" t="str">
            <v>2202020</v>
          </cell>
          <cell r="C641" t="str">
            <v>Наукова і організаційна діяльність президії Національної академії наук України</v>
          </cell>
        </row>
        <row r="642">
          <cell r="B642" t="str">
            <v>2202030</v>
          </cell>
          <cell r="C642"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643">
          <cell r="B643" t="str">
            <v>2202040</v>
          </cell>
          <cell r="C643" t="str">
            <v>Заходи щодо оптимізації системи національних галузевих академій наук</v>
          </cell>
        </row>
        <row r="644">
          <cell r="B644" t="str">
            <v>2202060</v>
          </cell>
          <cell r="C64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645">
          <cell r="B645" t="str">
            <v>2202080</v>
          </cell>
          <cell r="C645" t="str">
            <v>Здійснення заходів щодо підтримки науково-дослідних господарств</v>
          </cell>
        </row>
        <row r="646">
          <cell r="B646" t="str">
            <v>2202090</v>
          </cell>
          <cell r="C646"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647">
          <cell r="B647" t="str">
            <v>2202100</v>
          </cell>
          <cell r="C647" t="str">
            <v>Збереження природно-заповідного фонду в біосферному заповіднику "Асканія-Нова"</v>
          </cell>
        </row>
        <row r="648">
          <cell r="B648" t="str">
            <v>2202140</v>
          </cell>
          <cell r="C648"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649">
          <cell r="B649" t="str">
            <v>2202180</v>
          </cell>
          <cell r="C649" t="str">
            <v>Підготовка кадрів з пріоритетних напрямів науки вищими навчальними закладами ІІІ і ІV рівнів акредитації</v>
          </cell>
        </row>
        <row r="650">
          <cell r="B650" t="str">
            <v>2203000</v>
          </cell>
          <cell r="C650" t="str">
            <v>Державна служба якості освіти</v>
          </cell>
        </row>
        <row r="651">
          <cell r="B651" t="str">
            <v>2203010</v>
          </cell>
          <cell r="C651" t="str">
            <v>Керівництво та управління у сфері забезпечення якості освіти</v>
          </cell>
        </row>
        <row r="652">
          <cell r="B652" t="str">
            <v>2204000</v>
          </cell>
          <cell r="C652" t="str">
            <v>Національна академія педагогічних наук України</v>
          </cell>
        </row>
        <row r="653">
          <cell r="B653" t="str">
            <v>2204020</v>
          </cell>
          <cell r="C653" t="str">
            <v>Наукова і організаційна діяльність президії Національної академії педагогічних наук України</v>
          </cell>
        </row>
        <row r="654">
          <cell r="B654" t="str">
            <v>2204030</v>
          </cell>
          <cell r="C65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655">
          <cell r="B655" t="str">
            <v>2204040</v>
          </cell>
          <cell r="C655" t="str">
            <v>Підготовка кадрів для сфери спорту вищими навчальними закладами ІІІ і ІV рівнів акредитації</v>
          </cell>
        </row>
        <row r="656">
          <cell r="B656" t="str">
            <v>2204050</v>
          </cell>
          <cell r="C656" t="str">
            <v>Підвищення кваліфікації працівників державних органів, установ і організацій у справах сім'ї, молоді та спорту</v>
          </cell>
        </row>
        <row r="657">
          <cell r="B657" t="str">
            <v>2204060</v>
          </cell>
          <cell r="C657" t="str">
            <v>Підвищення кваліфікації керівних кадрів і спеціалістів у сфері освіти закладами післядипломної освіти ІІІ і ІV рівнів акредитації</v>
          </cell>
        </row>
        <row r="658">
          <cell r="B658" t="str">
            <v>2204080</v>
          </cell>
          <cell r="C6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59">
          <cell r="B659" t="str">
            <v>2204090</v>
          </cell>
          <cell r="C659" t="str">
            <v>Фінансова підтримка Спортивного комітету України</v>
          </cell>
        </row>
        <row r="660">
          <cell r="B660" t="str">
            <v>2204130</v>
          </cell>
          <cell r="C660" t="str">
            <v>Фінансова підтримка паралімпійського руху в Україні</v>
          </cell>
        </row>
        <row r="661">
          <cell r="B661" t="str">
            <v>2204140</v>
          </cell>
          <cell r="C661"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662">
          <cell r="B662" t="str">
            <v>2204150</v>
          </cell>
          <cell r="C662" t="str">
            <v>Надання державних пільгових довгострокових кредитів на підготовку кадрів для сфери спорту вищими навчальними закладами</v>
          </cell>
        </row>
        <row r="663">
          <cell r="B663" t="str">
            <v>2204160</v>
          </cell>
          <cell r="C663" t="str">
            <v>Фінансова підтримка програм і заходів аерокосмічного профілю серед дітей та молоді</v>
          </cell>
        </row>
        <row r="664">
          <cell r="B664" t="str">
            <v>2204170</v>
          </cell>
          <cell r="C664"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665">
          <cell r="B665" t="str">
            <v>2204180</v>
          </cell>
          <cell r="C665" t="str">
            <v>Прикладні розробки у сфері сім'ї та молоді, розвитку спорту та методики підготовки спортсменів</v>
          </cell>
        </row>
        <row r="666">
          <cell r="B666" t="str">
            <v>2204190</v>
          </cell>
          <cell r="C666" t="str">
            <v>Здійснення державними органами централізованих заходів по організації відпочинку та оздоровлення дітей</v>
          </cell>
        </row>
        <row r="667">
          <cell r="B667" t="str">
            <v>2204200</v>
          </cell>
          <cell r="C667" t="str">
            <v>Пільговий проїзд дітей віком від 6 до 14 років у залізничному транспорті</v>
          </cell>
        </row>
        <row r="668">
          <cell r="B668" t="str">
            <v>2204210</v>
          </cell>
          <cell r="C668" t="str">
            <v>Державна підтримка дитячих громадських організацій на виконання загальнодержавних програм і заходів стосовно дітей</v>
          </cell>
        </row>
        <row r="669">
          <cell r="B669" t="str">
            <v>2204220</v>
          </cell>
          <cell r="C669" t="str">
            <v>Розвиток фізичної культури, спорту вищих досягнень та резервного спорту</v>
          </cell>
        </row>
        <row r="670">
          <cell r="B670" t="str">
            <v>2204230</v>
          </cell>
          <cell r="C670" t="str">
            <v>Функціонування музею спортивної слави України</v>
          </cell>
        </row>
        <row r="671">
          <cell r="B671" t="str">
            <v>2204240</v>
          </cell>
          <cell r="C671" t="str">
            <v>Забезпечення підготовки спортсменів вищих категорій</v>
          </cell>
        </row>
        <row r="672">
          <cell r="B672" t="str">
            <v>2204250</v>
          </cell>
          <cell r="C672" t="str">
            <v>Створення та розвиток матеріально-технічної бази спорту</v>
          </cell>
        </row>
        <row r="673">
          <cell r="B673" t="str">
            <v>2204260</v>
          </cell>
          <cell r="C673" t="str">
            <v>Прикладні розробки у сфері розвитку окремих видів спорту та методики підготовки спортсменів</v>
          </cell>
        </row>
        <row r="674">
          <cell r="B674" t="str">
            <v>2204270</v>
          </cell>
          <cell r="C674" t="str">
            <v>Розвиток авіаційних видів спорту</v>
          </cell>
        </row>
        <row r="675">
          <cell r="B675" t="str">
            <v>2204290</v>
          </cell>
          <cell r="C675" t="str">
            <v>Видатки на облаштування спортивних та футбольних майданчиків</v>
          </cell>
        </row>
        <row r="676">
          <cell r="B676" t="str">
            <v>2204310</v>
          </cell>
          <cell r="C676" t="str">
            <v>Проведення навчально-тренувальних зборів і змагань з олімпійських видів спорту</v>
          </cell>
        </row>
        <row r="677">
          <cell r="B677" t="str">
            <v>2204330</v>
          </cell>
          <cell r="C677" t="str">
            <v>Проведення заходів з неолімпійських видів спорту і масових заходів з фізичної культури</v>
          </cell>
        </row>
        <row r="678">
          <cell r="B678" t="str">
            <v>2204350</v>
          </cell>
          <cell r="C678" t="str">
            <v>Забезпечення діяльності Всеукраїнського центру фізичного здоров'я населення іСпорт для всіхі</v>
          </cell>
        </row>
        <row r="679">
          <cell r="B679" t="str">
            <v>2204360</v>
          </cell>
          <cell r="C679" t="str">
            <v>Оздоровлення і відпочинок дітей в дитячих оздоровчих таборах та МДЦ "Артек" і ДЦ "Молода Гвардія"</v>
          </cell>
        </row>
        <row r="680">
          <cell r="B680" t="str">
            <v>2204400</v>
          </cell>
          <cell r="C680" t="str">
            <v>Фінансова підтримка Національного олімпійського комітету України</v>
          </cell>
        </row>
        <row r="681">
          <cell r="B681" t="str">
            <v>2204430</v>
          </cell>
          <cell r="C681" t="str">
            <v>Забезпечення підготовки національної збірної команди України з футболу для участі в чемпіонаті Євро-2012</v>
          </cell>
        </row>
        <row r="682">
          <cell r="B682" t="str">
            <v>2204450</v>
          </cell>
          <cell r="C682" t="str">
            <v>Виготовлення посвідчень для батьків та дітей багатодітних родин</v>
          </cell>
        </row>
        <row r="683">
          <cell r="B683" t="str">
            <v>2204460</v>
          </cell>
          <cell r="C683" t="str">
            <v>Підготовка і участь національних збірних команд в Юнацьких Олімпійських іграх</v>
          </cell>
        </row>
        <row r="684">
          <cell r="B684" t="str">
            <v>2204490</v>
          </cell>
          <cell r="C684" t="str">
            <v>Надання загальної та поглибленої освіти з фізкультури і спорту загальноосвітніми спеціалізованими школами-інтернатами</v>
          </cell>
        </row>
        <row r="685">
          <cell r="B685" t="str">
            <v>2204500</v>
          </cell>
          <cell r="C685" t="str">
            <v>Видатки із Стабілізаційного фонду за напрямом забезпечення житлом громадян та витрати ДІУ</v>
          </cell>
        </row>
        <row r="686">
          <cell r="B686" t="str">
            <v>2204800</v>
          </cell>
          <cell r="C686" t="str">
            <v>Проведення протизсувних робіт з укріплення схилу, реконструкції та реставрації адміністративного будинку по вул. Десятинній, 14</v>
          </cell>
        </row>
        <row r="687">
          <cell r="B687" t="str">
            <v>2204810</v>
          </cell>
          <cell r="C687" t="str">
            <v>Реконструкція стадіону Національного спортивного комплексу "Олімпійський"</v>
          </cell>
        </row>
        <row r="688">
          <cell r="B688" t="str">
            <v>2204830</v>
          </cell>
          <cell r="C688" t="str">
            <v>Реконструкція та капітальний ремонт об'єктів Міжнародного дитячого центру "Артек" та Українського дитячого центру "Молода гвардія"</v>
          </cell>
        </row>
        <row r="689">
          <cell r="B689" t="str">
            <v>2204860</v>
          </cell>
          <cell r="C689" t="str">
            <v>Будівництво стадіону у м. Львові, необхідного для проведення Євро-2012</v>
          </cell>
        </row>
        <row r="690">
          <cell r="B690" t="str">
            <v>2204870</v>
          </cell>
          <cell r="C690" t="str">
            <v>Реконструкція стадіону комунального підприємства "Обласний спортивний комплекс "Металіст" в  м. Харкові</v>
          </cell>
        </row>
        <row r="691">
          <cell r="B691" t="str">
            <v>2204880</v>
          </cell>
          <cell r="C691"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92">
          <cell r="B692" t="str">
            <v>2204890</v>
          </cell>
          <cell r="C692" t="str">
            <v>Придбання сучасного аналітичного обладнання для лабораторії Національного антидопінгового центру України в рамках підготовки до Євро-2012</v>
          </cell>
        </row>
        <row r="693">
          <cell r="B693" t="str">
            <v>2205000</v>
          </cell>
          <cell r="C693" t="str">
            <v>Національна академія медичних наук України</v>
          </cell>
        </row>
        <row r="694">
          <cell r="B694" t="str">
            <v>2206000</v>
          </cell>
          <cell r="C694" t="str">
            <v>Національна академія мистецтв України</v>
          </cell>
        </row>
        <row r="695">
          <cell r="B695" t="str">
            <v>2206010</v>
          </cell>
          <cell r="C695" t="str">
            <v>Фундаментальні дослідження у сфері природничих і технічних, гуманітарних і суспільних наук</v>
          </cell>
        </row>
        <row r="696">
          <cell r="B696" t="str">
            <v>2206040</v>
          </cell>
          <cell r="C696" t="str">
            <v>Проведення з'їздів, симпозіумів, конференцій і семінарів Київським національним університетом імені Тараса Шевченка</v>
          </cell>
        </row>
        <row r="697">
          <cell r="B697" t="str">
            <v>2206050</v>
          </cell>
          <cell r="C697" t="str">
            <v>Підготовка кадрів Київським національним університетом імені Тараса Шевченка</v>
          </cell>
        </row>
        <row r="698">
          <cell r="B698" t="str">
            <v>2207000</v>
          </cell>
          <cell r="C698" t="str">
            <v>Національна академія правових наук України</v>
          </cell>
        </row>
        <row r="699">
          <cell r="B699" t="str">
            <v>2208000</v>
          </cell>
          <cell r="C699" t="str">
            <v>Національна академія аграрних наук України</v>
          </cell>
        </row>
        <row r="700">
          <cell r="B700" t="str">
            <v>2210000</v>
          </cell>
          <cell r="C700" t="str">
            <v>Міністерство освіти і науки України (загальнодержавні видатки та кредитування)</v>
          </cell>
        </row>
        <row r="701">
          <cell r="B701" t="str">
            <v>2211000</v>
          </cell>
          <cell r="C701" t="str">
            <v>Міністерство освіти і науки України (загальнодержавні видатки та кредитування)</v>
          </cell>
        </row>
        <row r="702">
          <cell r="B702" t="str">
            <v>2211020</v>
          </cell>
          <cell r="C702"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703">
          <cell r="B703" t="str">
            <v>2211030</v>
          </cell>
          <cell r="C703"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704">
          <cell r="B704" t="str">
            <v>2211060</v>
          </cell>
          <cell r="C704" t="str">
            <v>Субвенція з державного бюджету місцевим бюджетам на реалізацію державної цільової соціальної програми "Школа майбутнього"</v>
          </cell>
        </row>
        <row r="705">
          <cell r="B705" t="str">
            <v>2211070</v>
          </cell>
          <cell r="C705" t="str">
            <v>Субвенція з державного бюджету місцевим бюджетам на комп'ютеризацію та інформатизацію загальноосвітніх навчальних закладів районів</v>
          </cell>
        </row>
        <row r="706">
          <cell r="B706" t="str">
            <v>2211090</v>
          </cell>
          <cell r="C706" t="str">
            <v>Субвенція з державного бюджету обласному бюджету Київської області на проведення експерименту за принципом "гроші ходять за дитиною"</v>
          </cell>
        </row>
        <row r="707">
          <cell r="B707" t="str">
            <v>2211130</v>
          </cell>
          <cell r="C707"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708">
          <cell r="B708" t="str">
            <v>2211140</v>
          </cell>
          <cell r="C708"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709">
          <cell r="B709" t="str">
            <v>2211150</v>
          </cell>
          <cell r="C709" t="str">
            <v>Субвенція з державного бюджету обласному бюджету Одеської області на реконструкцію з розширенням палацу спорту в місті Одесі</v>
          </cell>
        </row>
        <row r="710">
          <cell r="B710" t="str">
            <v>2211170</v>
          </cell>
          <cell r="C710"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711">
          <cell r="B711" t="str">
            <v>2211180</v>
          </cell>
          <cell r="C711" t="str">
            <v>Субвенція на підготовку робітничих кадрів з державного бюджету місцевим бюджетам</v>
          </cell>
        </row>
        <row r="712">
          <cell r="B712" t="str">
            <v>2211190</v>
          </cell>
          <cell r="C712" t="str">
            <v>Освітня субвенція з державного бюджету місцевим бюджетам</v>
          </cell>
        </row>
        <row r="713">
          <cell r="B713" t="str">
            <v>2211200</v>
          </cell>
          <cell r="C713" t="str">
            <v>Субвенція на підготовку кадрів у вищих навчальних закладах І-ІІ рівнів акредитації з державного бюджету місцевим бюджетам</v>
          </cell>
        </row>
        <row r="714">
          <cell r="B714" t="str">
            <v>2211210</v>
          </cell>
          <cell r="C714"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715">
          <cell r="B715" t="str">
            <v>2211220</v>
          </cell>
          <cell r="C715" t="str">
            <v>Субвенція з державного бюджету місцевим бюджетам на надання державної підтримки особам з особливими освітніми потребами</v>
          </cell>
        </row>
        <row r="716">
          <cell r="B716" t="str">
            <v>2211230</v>
          </cell>
          <cell r="C716" t="str">
            <v>Субвенція з державного бюджету місцевим бюджетам на забезпечення якісної, сучасної та доступної загальної середньої освіти іНова українська школаі</v>
          </cell>
        </row>
        <row r="717">
          <cell r="B717" t="str">
            <v>2300000</v>
          </cell>
          <cell r="C717" t="str">
            <v>Міністерство охорони здоров'я України</v>
          </cell>
        </row>
        <row r="718">
          <cell r="B718" t="str">
            <v>2301000</v>
          </cell>
          <cell r="C718" t="str">
            <v>Апарат Міністерства охорони здоров'я України</v>
          </cell>
        </row>
        <row r="719">
          <cell r="B719" t="str">
            <v>2301010</v>
          </cell>
          <cell r="C719" t="str">
            <v>Керівництво та управління у сфері охорони здоров'я</v>
          </cell>
        </row>
        <row r="720">
          <cell r="B720" t="str">
            <v>2301020</v>
          </cell>
          <cell r="C720"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721">
          <cell r="B721" t="str">
            <v>2301030</v>
          </cell>
          <cell r="C721"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722">
          <cell r="B722" t="str">
            <v>2301040</v>
          </cell>
          <cell r="C722"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723">
          <cell r="B723" t="str">
            <v>2301050</v>
          </cell>
          <cell r="C723"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724">
          <cell r="B724" t="str">
            <v>2301060</v>
          </cell>
          <cell r="C724" t="str">
            <v>Фінансова підтримка розвитку інфраструктури наукової діяльності у сфері профілактичної та клінічної медицини</v>
          </cell>
        </row>
        <row r="725">
          <cell r="B725" t="str">
            <v>2301070</v>
          </cell>
          <cell r="C725"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726">
          <cell r="B726" t="str">
            <v>2301080</v>
          </cell>
          <cell r="C726" t="str">
            <v>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v>
          </cell>
        </row>
        <row r="727">
          <cell r="B727" t="str">
            <v>2301090</v>
          </cell>
          <cell r="C727" t="str">
            <v>Методичне забезпечення діяльності медичних (фармацевтичних) вищих навчальних закладів та закладів післядипломної освіти</v>
          </cell>
        </row>
        <row r="728">
          <cell r="B728" t="str">
            <v>2301100</v>
          </cell>
          <cell r="C728" t="str">
            <v>Стаціонарне медичне обслуговування  працівників водного транспорту та нафтопереробної промисловості</v>
          </cell>
        </row>
        <row r="729">
          <cell r="B729" t="str">
            <v>2301110</v>
          </cell>
          <cell r="C729" t="str">
            <v>Спеціалізована та високоспеціалізована медична допомога, що надається загальнодержавними закладами охорони здоров'я</v>
          </cell>
        </row>
        <row r="730">
          <cell r="B730" t="str">
            <v>2301120</v>
          </cell>
          <cell r="C730" t="str">
            <v>Підготовка медичних і фармацевтичних кадрів вищими навчальними закладами І і ІІ рівнів акредитації</v>
          </cell>
        </row>
        <row r="731">
          <cell r="B731" t="str">
            <v>2301130</v>
          </cell>
          <cell r="C731" t="str">
            <v>Стипендії Президента України для видатних діячів галузі охорони здоров'я</v>
          </cell>
        </row>
        <row r="732">
          <cell r="B732" t="str">
            <v>2301140</v>
          </cell>
          <cell r="C732" t="str">
            <v>Централізована закупівля матеріально-технічних засобів для забезпечення надання медичних послуг у містах проведення Євро - 2012</v>
          </cell>
        </row>
        <row r="733">
          <cell r="B733" t="str">
            <v>2301150</v>
          </cell>
          <cell r="C733"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734">
          <cell r="B734" t="str">
            <v>2301160</v>
          </cell>
          <cell r="C734" t="str">
            <v>Створення центрів позитронно-емісійної томографії та придбання ПЕТ-КТ сканерів</v>
          </cell>
        </row>
        <row r="735">
          <cell r="B735" t="str">
            <v>2301170</v>
          </cell>
          <cell r="C735"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736">
          <cell r="B736" t="str">
            <v>2301180</v>
          </cell>
          <cell r="C736" t="str">
            <v>Санаторне лікування хворих на туберкульоз та дітей і підлітків з соматичними захворюваннями</v>
          </cell>
        </row>
        <row r="737">
          <cell r="B737" t="str">
            <v>2301190</v>
          </cell>
          <cell r="C737" t="str">
            <v>Створення оперативно-диспетчерських служб з використанням сучасних GPS-технологій</v>
          </cell>
        </row>
        <row r="738">
          <cell r="B738" t="str">
            <v>2301200</v>
          </cell>
          <cell r="C738"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739">
          <cell r="B739" t="str">
            <v>2301210</v>
          </cell>
          <cell r="C739" t="str">
            <v>Придбання медикаментів для забезпечення дітей, хворих на рідкісні захворювання</v>
          </cell>
        </row>
        <row r="740">
          <cell r="B740" t="str">
            <v>2301230</v>
          </cell>
          <cell r="C740" t="str">
            <v>Надання послуг у стоматологічних поліклініках вищих навчальних медичних закладів та інших загальнодержавних стоматологічних закладах</v>
          </cell>
        </row>
        <row r="741">
          <cell r="B741" t="str">
            <v>2301250</v>
          </cell>
          <cell r="C741" t="str">
            <v>Державний санітарно-епідеміологічний нагляд, дезінфекційні заходи та заходи по боротьбі з епідеміями</v>
          </cell>
        </row>
        <row r="742">
          <cell r="B742" t="str">
            <v>2301260</v>
          </cell>
          <cell r="C742" t="str">
            <v>Заходи по боротьбі з епідеміями</v>
          </cell>
        </row>
        <row r="743">
          <cell r="B743" t="str">
            <v>2301270</v>
          </cell>
          <cell r="C743" t="str">
            <v>Програми і централізовані заходи з імунопрофілактики</v>
          </cell>
        </row>
        <row r="744">
          <cell r="B744" t="str">
            <v>2301280</v>
          </cell>
          <cell r="C744"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745">
          <cell r="B745" t="str">
            <v>2301290</v>
          </cell>
          <cell r="C745" t="str">
            <v>Централізована закупівля рентгенологічного, діагностичного та іншого обладнання для закладів охорони здоров'я</v>
          </cell>
        </row>
        <row r="746">
          <cell r="B746" t="str">
            <v>2301310</v>
          </cell>
          <cell r="C746" t="str">
            <v>Централізовані заходи з трансплантації органів та тканин</v>
          </cell>
        </row>
        <row r="747">
          <cell r="B747" t="str">
            <v>2301320</v>
          </cell>
          <cell r="C747" t="str">
            <v>Проведення державним підприємством "Укрвакцина" розрахунків за надання послуг у галузі права щодо повернення бюджетних коштів</v>
          </cell>
        </row>
        <row r="748">
          <cell r="B748" t="str">
            <v>2301340</v>
          </cell>
          <cell r="C748" t="str">
            <v>Державний контроль за якістю лікарських засобів</v>
          </cell>
        </row>
        <row r="749">
          <cell r="B749" t="str">
            <v>2301350</v>
          </cell>
          <cell r="C749" t="str">
            <v>Організація і регулювання діяльності установ та окремі заходи у системі охорони здоров'я</v>
          </cell>
        </row>
        <row r="750">
          <cell r="B750" t="str">
            <v>2301360</v>
          </cell>
          <cell r="C750" t="str">
            <v>Лікування громадян України за кордоном</v>
          </cell>
        </row>
        <row r="751">
          <cell r="B751" t="str">
            <v>2301370</v>
          </cell>
          <cell r="C751" t="str">
            <v>Забезпечення медичних заходів по боротьбі з туберкульозом, профілактики та лікування СНІДу, лікування онкологічних хворих</v>
          </cell>
        </row>
        <row r="752">
          <cell r="B752" t="str">
            <v>2301380</v>
          </cell>
          <cell r="C752" t="str">
            <v>Розвиток служби екстреної медичної допомоги (придбання медичного автотранспорту) для закладів охорони здоровія України</v>
          </cell>
        </row>
        <row r="753">
          <cell r="B753" t="str">
            <v>2301390</v>
          </cell>
          <cell r="C753" t="str">
            <v>Забезпечення постраждалих учасників антитерористичної операції санаторно-курортним лікуванням</v>
          </cell>
        </row>
        <row r="754">
          <cell r="B754" t="str">
            <v>2301400</v>
          </cell>
          <cell r="C754" t="str">
            <v>Забезпечення медичних заходів окремих державних програм та комплексних заходів програмного характеру</v>
          </cell>
        </row>
        <row r="755">
          <cell r="B755" t="str">
            <v>2301410</v>
          </cell>
          <cell r="C755" t="str">
            <v>Функціонування Національної наукової медичної бібліотеки, збереження та популяризація історії медицини</v>
          </cell>
        </row>
        <row r="756">
          <cell r="B756" t="str">
            <v>2301420</v>
          </cell>
          <cell r="C756" t="str">
            <v>Збереження та популяризація історії медицини</v>
          </cell>
        </row>
        <row r="757">
          <cell r="B757" t="str">
            <v>2301430</v>
          </cell>
          <cell r="C75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58">
          <cell r="B758" t="str">
            <v>2301440</v>
          </cell>
          <cell r="C758" t="str">
            <v>Заходи з обміну та вивчення досвіду у провідних клініках світу</v>
          </cell>
        </row>
        <row r="759">
          <cell r="B759" t="str">
            <v>2301450</v>
          </cell>
          <cell r="C759" t="str">
            <v>Забезпечення окремих централізованих заходів з лікування цукрового діабету</v>
          </cell>
        </row>
        <row r="760">
          <cell r="B760" t="str">
            <v>2301460</v>
          </cell>
          <cell r="C760" t="str">
            <v>Медичне обслуговування працівників та пасажирів залізничного транспорту</v>
          </cell>
        </row>
        <row r="761">
          <cell r="B761" t="str">
            <v>2301480</v>
          </cell>
          <cell r="C76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762">
          <cell r="B762" t="str">
            <v>2301490</v>
          </cell>
          <cell r="C762"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763">
          <cell r="B763" t="str">
            <v>2301500</v>
          </cell>
          <cell r="C763" t="str">
            <v>Компенсація населенню додаткових витрат, повіязаних з підвищенням ставки податку на додану вартість на лікарські засоби</v>
          </cell>
        </row>
        <row r="764">
          <cell r="B764" t="str">
            <v>2301510</v>
          </cell>
          <cell r="C764" t="str">
            <v>Заходи із реабілітації хворих на дитячий церебральний параліч</v>
          </cell>
        </row>
        <row r="765">
          <cell r="B765" t="str">
            <v>2301520</v>
          </cell>
          <cell r="C765"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766">
          <cell r="B766" t="str">
            <v>2301540</v>
          </cell>
          <cell r="C766" t="str">
            <v>Надання державних пільгових довгострокових кредитів на підготовку медичних та фармацевтичних кадрів вищими навчальними закладами</v>
          </cell>
        </row>
        <row r="767">
          <cell r="B767" t="str">
            <v>2301550</v>
          </cell>
          <cell r="C767" t="str">
            <v>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v>
          </cell>
        </row>
        <row r="768">
          <cell r="B768" t="str">
            <v>2301580</v>
          </cell>
          <cell r="C768" t="str">
            <v>Заходи із запобігання поширенню та лікування грипу типу А/Н1N1/Каліфорнія/04/09 і гострих респіраторних захворювань</v>
          </cell>
        </row>
        <row r="769">
          <cell r="B769" t="str">
            <v>2301590</v>
          </cell>
          <cell r="C769" t="str">
            <v>Заходи із проектування, реконструкції та капітального ремонту закладів охорони здоров'я в містах проведення  Євро - 2012</v>
          </cell>
        </row>
        <row r="770">
          <cell r="B770" t="str">
            <v>2301600</v>
          </cell>
          <cell r="C770" t="str">
            <v>Заходи з подолання епідемії туберкульозу та СНІДу</v>
          </cell>
        </row>
        <row r="771">
          <cell r="B771" t="str">
            <v>2301610</v>
          </cell>
          <cell r="C771" t="str">
            <v>Поліпшення охорони здоров`я на службі у людей</v>
          </cell>
        </row>
        <row r="772">
          <cell r="B772" t="str">
            <v>2301800</v>
          </cell>
          <cell r="C772" t="str">
            <v>Заходи щодо створення державної клініки високих медичних технологій у Запорізькій області</v>
          </cell>
        </row>
        <row r="773">
          <cell r="B773" t="str">
            <v>2301810</v>
          </cell>
          <cell r="C773" t="str">
            <v>Будівництво сучасного лікувально-діагностичного комплексу Національної дитячої спеціалізованої лікарні іОхматдиті</v>
          </cell>
        </row>
        <row r="774">
          <cell r="B774" t="str">
            <v>2301820</v>
          </cell>
          <cell r="C774" t="str">
            <v>Добудова лікувального корпусу Державного закладу "Прикарпатський центр репродукції людини на вул. Чорновола, 51-Г, в м. Івано-Франківську"</v>
          </cell>
        </row>
        <row r="775">
          <cell r="B775" t="str">
            <v>2301830</v>
          </cell>
          <cell r="C775" t="str">
            <v>Покращення якості променевої терапії при лікуванні онкологічних захворювань в Національному інституті раку</v>
          </cell>
        </row>
        <row r="776">
          <cell r="B776" t="str">
            <v>2301840</v>
          </cell>
          <cell r="C776" t="str">
            <v>Запровадження медичної інформаційної системи в Національному інституті раку</v>
          </cell>
        </row>
        <row r="777">
          <cell r="B777" t="str">
            <v>2301850</v>
          </cell>
          <cell r="C777" t="str">
            <v>Реконструкція і розширення Національного інституту раку</v>
          </cell>
        </row>
        <row r="778">
          <cell r="B778" t="str">
            <v>2301860</v>
          </cell>
          <cell r="C778"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779">
          <cell r="B779" t="str">
            <v>2301870</v>
          </cell>
          <cell r="C779" t="str">
            <v>Будівництво клінік медичних навчальних закладів ІІІ - ІV рівнів акредитації</v>
          </cell>
        </row>
        <row r="780">
          <cell r="B780" t="str">
            <v>2301890</v>
          </cell>
          <cell r="C780" t="str">
            <v>Реконструкція та капітальний ремонт навчальних корпусів і гуртожитків Донецького національного медичного університету ім. М.Горького</v>
          </cell>
        </row>
        <row r="781">
          <cell r="B781" t="str">
            <v>2302000</v>
          </cell>
          <cell r="C781" t="str">
            <v>Державна служба України з лікарських засобів</v>
          </cell>
        </row>
        <row r="782">
          <cell r="B782" t="str">
            <v>2302010</v>
          </cell>
          <cell r="C782" t="str">
            <v>Керівництво та управління у сфері лікарських засобів</v>
          </cell>
        </row>
        <row r="783">
          <cell r="B783" t="str">
            <v>2302020</v>
          </cell>
          <cell r="C783" t="str">
            <v>Заходи по боротьбі з виробництвом та розповсюдженням фальсифікованих та субстандартних лікарських засобів</v>
          </cell>
        </row>
        <row r="784">
          <cell r="B784" t="str">
            <v>2302030</v>
          </cell>
          <cell r="C784" t="str">
            <v>Створення державної інформаційно-аналітичної системи контролю за лікарськими засобами і медичною продукцією</v>
          </cell>
        </row>
        <row r="785">
          <cell r="B785" t="str">
            <v>2303000</v>
          </cell>
          <cell r="C785" t="str">
            <v>Державна служба України з контролю за наркотиками</v>
          </cell>
        </row>
        <row r="786">
          <cell r="B786" t="str">
            <v>2303010</v>
          </cell>
          <cell r="C786" t="str">
            <v>Керівництво та управління у сфері контролю за наркотиками</v>
          </cell>
        </row>
        <row r="787">
          <cell r="B787" t="str">
            <v>2304000</v>
          </cell>
          <cell r="C787" t="str">
            <v>Державна санітарно-епідеміологічна служба України</v>
          </cell>
        </row>
        <row r="788">
          <cell r="B788" t="str">
            <v>2304010</v>
          </cell>
          <cell r="C788" t="str">
            <v>Керівництво та управління у сфері санітарно-епідеміологічної служби</v>
          </cell>
        </row>
        <row r="789">
          <cell r="B789" t="str">
            <v>2304020</v>
          </cell>
          <cell r="C789"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90">
          <cell r="B790" t="str">
            <v>2305000</v>
          </cell>
          <cell r="C790" t="str">
            <v>Державна служба України з питань протидії ВІЛ-інфекції/СНІДу та інших соціально небезпечних захворювань</v>
          </cell>
        </row>
        <row r="791">
          <cell r="B791" t="str">
            <v>2305010</v>
          </cell>
          <cell r="C791" t="str">
            <v>Керівництво та управління у сфері протидії ВІЛ-інфекції/СНІДу та інших соціально небезпечних захворювань</v>
          </cell>
        </row>
        <row r="792">
          <cell r="B792" t="str">
            <v>2305020</v>
          </cell>
          <cell r="C792" t="str">
            <v>Удосконалення заходів протидіі ВІЛ-інфекції/СНІДу та інших соціально-небезпечних захворювань в Україні</v>
          </cell>
        </row>
        <row r="793">
          <cell r="B793" t="str">
            <v>2306000</v>
          </cell>
          <cell r="C793" t="str">
            <v>Національна академія медичних наук України</v>
          </cell>
        </row>
        <row r="794">
          <cell r="B794" t="str">
            <v>2306020</v>
          </cell>
          <cell r="C794" t="str">
            <v>Наукова і організаційна діяльність президії Національної академії медичних наук України</v>
          </cell>
        </row>
        <row r="795">
          <cell r="B795" t="str">
            <v>2306030</v>
          </cell>
          <cell r="C79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796">
          <cell r="B796" t="str">
            <v>2306060</v>
          </cell>
          <cell r="C79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797">
          <cell r="B797" t="str">
            <v>2306820</v>
          </cell>
          <cell r="C797" t="str">
            <v>Реалізація державних інвестиційних проектів Національної академії медичних наук України</v>
          </cell>
        </row>
        <row r="798">
          <cell r="B798" t="str">
            <v>2307000</v>
          </cell>
          <cell r="C798" t="str">
            <v>Державна служба з лікарських засобів та контролю за наркотиками</v>
          </cell>
        </row>
        <row r="799">
          <cell r="B799" t="str">
            <v>2307010</v>
          </cell>
          <cell r="C799" t="str">
            <v>Керівництво та управління у сфері лікарських засобів та контролю за наркотиками</v>
          </cell>
        </row>
        <row r="800">
          <cell r="B800" t="str">
            <v>2308000</v>
          </cell>
          <cell r="C800" t="str">
            <v>Національна служба здоровія України</v>
          </cell>
        </row>
        <row r="801">
          <cell r="B801" t="str">
            <v>2308010</v>
          </cell>
          <cell r="C801" t="str">
            <v>Керівництво та управління у сфері державних фінансових гарантій медичного обслуговування населення</v>
          </cell>
        </row>
        <row r="802">
          <cell r="B802" t="str">
            <v>2308020</v>
          </cell>
          <cell r="C802" t="str">
            <v>Надання первинної медичної допомоги населенню</v>
          </cell>
        </row>
        <row r="803">
          <cell r="B803" t="str">
            <v>2310000</v>
          </cell>
          <cell r="C803" t="str">
            <v>Міністерство охорони здоров'я України (загальнодержавні видатки та кредитування)</v>
          </cell>
        </row>
        <row r="804">
          <cell r="B804" t="str">
            <v>2311000</v>
          </cell>
          <cell r="C804" t="str">
            <v>Міністерство охорони здоров'я України (загальнодержавні видатки та кредитування)</v>
          </cell>
        </row>
        <row r="805">
          <cell r="B805" t="str">
            <v>2311020</v>
          </cell>
          <cell r="C805"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806">
          <cell r="B806" t="str">
            <v>2311030</v>
          </cell>
          <cell r="C806"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807">
          <cell r="B807" t="str">
            <v>2311050</v>
          </cell>
          <cell r="C807"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808">
          <cell r="B808" t="str">
            <v>2311060</v>
          </cell>
          <cell r="C808"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809">
          <cell r="B809" t="str">
            <v>2311090</v>
          </cell>
          <cell r="C809"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810">
          <cell r="B810" t="str">
            <v>2311100</v>
          </cell>
          <cell r="C810"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811">
          <cell r="B811" t="str">
            <v>2311110</v>
          </cell>
          <cell r="C811"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812">
          <cell r="B812" t="str">
            <v>2311120</v>
          </cell>
          <cell r="C812"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813">
          <cell r="B813" t="str">
            <v>2311130</v>
          </cell>
          <cell r="C813"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814">
          <cell r="B814" t="str">
            <v>2311140</v>
          </cell>
          <cell r="C814"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815">
          <cell r="B815" t="str">
            <v>2311150</v>
          </cell>
          <cell r="C815"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816">
          <cell r="B816" t="str">
            <v>2311160</v>
          </cell>
          <cell r="C816"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817">
          <cell r="B817" t="str">
            <v>2311170</v>
          </cell>
          <cell r="C817" t="str">
            <v>Субвенція з державного бюджету обласному бюджету Кіровоградської області на придбання високовартісного медичного обладнання</v>
          </cell>
        </row>
        <row r="818">
          <cell r="B818" t="str">
            <v>2311180</v>
          </cell>
          <cell r="C818"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819">
          <cell r="B819" t="str">
            <v>2311190</v>
          </cell>
          <cell r="C819"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820">
          <cell r="B820" t="str">
            <v>2311200</v>
          </cell>
          <cell r="C820" t="str">
            <v>Субвенція з державного бюджету обласному бюджету Одеської області на закупівлю рентген-діагностичного та іншого медичного обладнання</v>
          </cell>
        </row>
        <row r="821">
          <cell r="B821" t="str">
            <v>2311210</v>
          </cell>
          <cell r="C821"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822">
          <cell r="B822" t="str">
            <v>2311220</v>
          </cell>
          <cell r="C822" t="str">
            <v>Субвенція з державного бюджету місцевим бюджетам на придбання витратних матеріалів та медичного обладнання для закладів охорони здоров'я</v>
          </cell>
        </row>
        <row r="823">
          <cell r="B823" t="str">
            <v>2311230</v>
          </cell>
          <cell r="C823"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824">
          <cell r="B824" t="str">
            <v>2311240</v>
          </cell>
          <cell r="C824" t="str">
            <v>Субвенція з державного бюджету міському бюджету міста Донецька на придбання сучасного медичного обладнання для закладів охорони здоров'я</v>
          </cell>
        </row>
        <row r="825">
          <cell r="B825" t="str">
            <v>2311250</v>
          </cell>
          <cell r="C825"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826">
          <cell r="B826" t="str">
            <v>2311260</v>
          </cell>
          <cell r="C826"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827">
          <cell r="B827" t="str">
            <v>2311270</v>
          </cell>
          <cell r="C827"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828">
          <cell r="B828" t="str">
            <v>2311280</v>
          </cell>
          <cell r="C828"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829">
          <cell r="B829" t="str">
            <v>2311290</v>
          </cell>
          <cell r="C829"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830">
          <cell r="B830" t="str">
            <v>2311300</v>
          </cell>
          <cell r="C83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831">
          <cell r="B831" t="str">
            <v>2311310</v>
          </cell>
          <cell r="C831"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832">
          <cell r="B832" t="str">
            <v>2311320</v>
          </cell>
          <cell r="C832"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833">
          <cell r="B833" t="str">
            <v>2311330</v>
          </cell>
          <cell r="C833"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834">
          <cell r="B834" t="str">
            <v>2311340</v>
          </cell>
          <cell r="C834"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835">
          <cell r="B835" t="str">
            <v>2311350</v>
          </cell>
          <cell r="C83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836">
          <cell r="B836" t="str">
            <v>2311360</v>
          </cell>
          <cell r="C836"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837">
          <cell r="B837" t="str">
            <v>2311370</v>
          </cell>
          <cell r="C837"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838">
          <cell r="B838" t="str">
            <v>2311380</v>
          </cell>
          <cell r="C838" t="str">
            <v>Субвенція з державного бюджету місцевим бюджетам на придбання медичного обладнання та  автотранспорту для закладів охорони здоров'я </v>
          </cell>
        </row>
        <row r="839">
          <cell r="B839" t="str">
            <v>2311390</v>
          </cell>
          <cell r="C839"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840">
          <cell r="B840" t="str">
            <v>2311410</v>
          </cell>
          <cell r="C840" t="str">
            <v>Медична субвенція з державного бюджету місцевим бюджетам</v>
          </cell>
        </row>
        <row r="841">
          <cell r="B841" t="str">
            <v>2311420</v>
          </cell>
          <cell r="C841"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842">
          <cell r="B842" t="str">
            <v>2311430</v>
          </cell>
          <cell r="C84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843">
          <cell r="B843" t="str">
            <v>2311440</v>
          </cell>
          <cell r="C843" t="str">
            <v>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v>
          </cell>
        </row>
        <row r="844">
          <cell r="B844" t="str">
            <v>2311450</v>
          </cell>
          <cell r="C844" t="str">
            <v>Субвенція з державного бюджету місцевим бюджетам на придбання ангіографічного обладнання</v>
          </cell>
        </row>
        <row r="845">
          <cell r="B845" t="str">
            <v>2311460</v>
          </cell>
          <cell r="C845" t="str">
            <v>Субвенція з державного бюджету місцевим бюджетам на відшкодування вартості лікарських засобів для лікування окремих захворювань</v>
          </cell>
        </row>
        <row r="846">
          <cell r="B846" t="str">
            <v>2311600</v>
          </cell>
          <cell r="C84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847">
          <cell r="B847" t="str">
            <v>2400000</v>
          </cell>
          <cell r="C847" t="str">
            <v>Міністерство екології та природних ресурсів України</v>
          </cell>
        </row>
        <row r="848">
          <cell r="B848" t="str">
            <v>2401000</v>
          </cell>
          <cell r="C848" t="str">
            <v>Апарат Міністерства екології та природних ресурсів України</v>
          </cell>
        </row>
        <row r="849">
          <cell r="B849" t="str">
            <v>2401010</v>
          </cell>
          <cell r="C849" t="str">
            <v>Загальне керівництво та управління у сфері екології та природних ресурсів</v>
          </cell>
        </row>
        <row r="850">
          <cell r="B850" t="str">
            <v>2401020</v>
          </cell>
          <cell r="C850" t="str">
            <v>Управління та контроль у сфері охорони навколишнього природного середовища на регіональному рівні</v>
          </cell>
        </row>
        <row r="851">
          <cell r="B851" t="str">
            <v>2401030</v>
          </cell>
          <cell r="C851" t="str">
            <v>Розробка та впровадження комплексної інформаційної системи Міністерства екології та природних ресурсів України</v>
          </cell>
        </row>
        <row r="852">
          <cell r="B852" t="str">
            <v>2401040</v>
          </cell>
          <cell r="C85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853">
          <cell r="B853" t="str">
            <v>2401090</v>
          </cell>
          <cell r="C853" t="str">
            <v>Підвищення кваліфікації та перепідготовка у сфері екології та природних ресурсів, підготовка наукових та науково-педагогічних кадрів</v>
          </cell>
        </row>
        <row r="854">
          <cell r="B854" t="str">
            <v>2401100</v>
          </cell>
          <cell r="C85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55">
          <cell r="B855" t="str">
            <v>2401140</v>
          </cell>
          <cell r="C855" t="str">
            <v>Підготовка робітничих кадрів у професійно-технічних навчальних закладах соціальної реабілітації та адаптації</v>
          </cell>
        </row>
        <row r="856">
          <cell r="B856" t="str">
            <v>2401160</v>
          </cell>
          <cell r="C856" t="str">
            <v>Збереження природно-заповідного фонду</v>
          </cell>
        </row>
        <row r="857">
          <cell r="B857" t="str">
            <v>2401190</v>
          </cell>
          <cell r="C85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858">
          <cell r="B858" t="str">
            <v>2401230</v>
          </cell>
          <cell r="C858" t="str">
            <v>Очистка стічних вод</v>
          </cell>
        </row>
        <row r="859">
          <cell r="B859" t="str">
            <v>2401240</v>
          </cell>
          <cell r="C85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860">
          <cell r="B860" t="str">
            <v>2401250</v>
          </cell>
          <cell r="C860" t="str">
            <v>Поводження з відходами та небезпечними хімічними речовинами</v>
          </cell>
        </row>
        <row r="861">
          <cell r="B861" t="str">
            <v>2401260</v>
          </cell>
          <cell r="C861" t="str">
            <v>Формування національної екологічної мережі</v>
          </cell>
        </row>
        <row r="862">
          <cell r="B862" t="str">
            <v>2401270</v>
          </cell>
          <cell r="C862" t="str">
            <v>Здійснення природоохоронних заходів</v>
          </cell>
        </row>
        <row r="863">
          <cell r="B863" t="str">
            <v>2401280</v>
          </cell>
          <cell r="C863" t="str">
            <v>Здійснення природоохоронних заходів, направлених на упередження та ліквідацію наслідків негативних природних явищ</v>
          </cell>
        </row>
        <row r="864">
          <cell r="B864" t="str">
            <v>2401290</v>
          </cell>
          <cell r="C864" t="str">
            <v>Підвищення якості атмосферного повітря</v>
          </cell>
        </row>
        <row r="865">
          <cell r="B865" t="str">
            <v>2401320</v>
          </cell>
          <cell r="C865" t="str">
            <v>Фінансова підтримка природоохоронної діяльності, у тому числі через механізм здешевлення кредитів комерційних банків</v>
          </cell>
        </row>
        <row r="866">
          <cell r="B866" t="str">
            <v>2401330</v>
          </cell>
          <cell r="C866" t="str">
            <v>Заходи щодо очистки стічних вод в місті Одесі</v>
          </cell>
        </row>
        <row r="867">
          <cell r="B867" t="str">
            <v>2401450</v>
          </cell>
          <cell r="C867" t="str">
            <v>Загальнодержавні топографо-геодезичні та картографічні роботи, демаркація та делімітація державного кордону</v>
          </cell>
        </row>
        <row r="868">
          <cell r="B868" t="str">
            <v>2401460</v>
          </cell>
          <cell r="C868" t="str">
            <v>Демаркація та делімітація державного кордону</v>
          </cell>
        </row>
        <row r="869">
          <cell r="B869" t="str">
            <v>2401470</v>
          </cell>
          <cell r="C869" t="str">
            <v>Керівництво та управління у сфері геодезії, картографії та кадастру</v>
          </cell>
        </row>
        <row r="870">
          <cell r="B870" t="str">
            <v>2401480</v>
          </cell>
          <cell r="C870" t="str">
            <v>Фінансове забезпечення цільових проектів екологічної модернізації підприємств</v>
          </cell>
        </row>
        <row r="871">
          <cell r="B871" t="str">
            <v>2401490</v>
          </cell>
          <cell r="C871" t="str">
            <v>Компенсація витрат, пов'язаних з утилізацією транспортних засобів</v>
          </cell>
        </row>
        <row r="872">
          <cell r="B872" t="str">
            <v>2401500</v>
          </cell>
          <cell r="C872" t="str">
            <v>Здійснення заходів щодо реалізації пріоритетів розвитку сфери охорони навколишнього природного середовища</v>
          </cell>
        </row>
        <row r="873">
          <cell r="B873" t="str">
            <v>2401510</v>
          </cell>
          <cell r="C873" t="str">
            <v>Внески України до бюджетів Рамкової конвенції ООН про зміну клімату, Кіотського протоколу та Міжнародного журналу транзакцій</v>
          </cell>
        </row>
        <row r="874">
          <cell r="B874" t="str">
            <v>2401520</v>
          </cell>
          <cell r="C874" t="str">
            <v>Забезпечення діяльності Національного центру обліку викидів парникових газів</v>
          </cell>
        </row>
        <row r="875">
          <cell r="B875" t="str">
            <v>2401530</v>
          </cell>
          <cell r="C875"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876">
          <cell r="B876" t="str">
            <v>2402000</v>
          </cell>
          <cell r="C876" t="str">
            <v>Державне агентство екологічних інвестицій України</v>
          </cell>
        </row>
        <row r="877">
          <cell r="B877" t="str">
            <v>2402010</v>
          </cell>
          <cell r="C877" t="str">
            <v>Керівництво та управління у сфері екологічних інвестицій</v>
          </cell>
        </row>
        <row r="878">
          <cell r="B878" t="str">
            <v>2404000</v>
          </cell>
          <cell r="C878" t="str">
            <v>Державна служба геології та надр України</v>
          </cell>
        </row>
        <row r="879">
          <cell r="B879" t="str">
            <v>2404010</v>
          </cell>
          <cell r="C879" t="str">
            <v>Керівництво та управління у сфері геологічного вивчення та використання надр</v>
          </cell>
        </row>
        <row r="880">
          <cell r="B880" t="str">
            <v>2404020</v>
          </cell>
          <cell r="C880" t="str">
            <v>Розвиток мінерально-сировинної бази</v>
          </cell>
        </row>
        <row r="881">
          <cell r="B881" t="str">
            <v>2404030</v>
          </cell>
          <cell r="C881" t="str">
            <v>Геолого-екологічні дослідження та заходи</v>
          </cell>
        </row>
        <row r="882">
          <cell r="B882" t="str">
            <v>2405000</v>
          </cell>
          <cell r="C882" t="str">
            <v>Державна екологічна інспекція України</v>
          </cell>
        </row>
        <row r="883">
          <cell r="B883" t="str">
            <v>2405010</v>
          </cell>
          <cell r="C883" t="str">
            <v>Керівництво та управління у сфері екологічного контролю</v>
          </cell>
        </row>
        <row r="884">
          <cell r="B884" t="str">
            <v>2405020</v>
          </cell>
          <cell r="C884" t="str">
            <v>Зміцнення матеріально-технічної бази і методологічне забезпечення Державної екологічної інспекції України та її територіальних органів</v>
          </cell>
        </row>
        <row r="885">
          <cell r="B885" t="str">
            <v>2406000</v>
          </cell>
          <cell r="C885" t="str">
            <v>Національна комісія з радіаційного захисту населення України</v>
          </cell>
        </row>
        <row r="886">
          <cell r="B886" t="str">
            <v>2406010</v>
          </cell>
          <cell r="C886" t="str">
            <v>Керівництво та управління у сфері радіаційного захисту населення</v>
          </cell>
        </row>
        <row r="887">
          <cell r="B887" t="str">
            <v>2407000</v>
          </cell>
          <cell r="C887" t="str">
            <v>Державне агентство водних ресурсів України</v>
          </cell>
        </row>
        <row r="888">
          <cell r="B888" t="str">
            <v>2407010</v>
          </cell>
          <cell r="C888" t="str">
            <v>Керівництво та управління у сфері водного господарства</v>
          </cell>
        </row>
        <row r="889">
          <cell r="B889" t="str">
            <v>2407020</v>
          </cell>
          <cell r="C889" t="str">
            <v>Прикладні наукові та науково-технічні розробки, виконання робіт за державним замовленням у сфері розвитку водного господарства</v>
          </cell>
        </row>
        <row r="890">
          <cell r="B890" t="str">
            <v>2407030</v>
          </cell>
          <cell r="C890" t="str">
            <v>Розробки найважливіших новітніх технологій у сфері екологічного оздоровлення водних ресурсів</v>
          </cell>
        </row>
        <row r="891">
          <cell r="B891" t="str">
            <v>2407040</v>
          </cell>
          <cell r="C891" t="str">
            <v>Підвищення кваліфікації кадрів у сфері водного господарства</v>
          </cell>
        </row>
        <row r="892">
          <cell r="B892" t="str">
            <v>2407050</v>
          </cell>
          <cell r="C892" t="str">
            <v>Експлуатація державного водогосподарського комплексу та управління водними ресурсами</v>
          </cell>
        </row>
        <row r="893">
          <cell r="B893" t="str">
            <v>2407060</v>
          </cell>
          <cell r="C893" t="str">
            <v>Ведення державного моніторингу поверхневих вод, водного кадастру, паспортизація, управління водними ресурсами</v>
          </cell>
        </row>
        <row r="894">
          <cell r="B894" t="str">
            <v>2407070</v>
          </cell>
          <cell r="C894"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95">
          <cell r="B895" t="str">
            <v>2407080</v>
          </cell>
          <cell r="C895" t="str">
            <v>Комплексний протипаводковий захист в басейні р. Тиса у Закарпатській області</v>
          </cell>
        </row>
        <row r="896">
          <cell r="B896" t="str">
            <v>2407090</v>
          </cell>
          <cell r="C896" t="str">
            <v>Першочергове забезпечення сільських населених пунктів централізованим водопостачанням</v>
          </cell>
        </row>
        <row r="897">
          <cell r="B897" t="str">
            <v>2407100</v>
          </cell>
          <cell r="C89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98">
          <cell r="B898" t="str">
            <v>2407110</v>
          </cell>
          <cell r="C898" t="str">
            <v>Комплексний протипаводковий захист Прикарпатського регіону</v>
          </cell>
        </row>
        <row r="899">
          <cell r="B899" t="str">
            <v>2407120</v>
          </cell>
          <cell r="C899" t="str">
            <v>Розвиток та поліпшення екологічного стану зрошуваних та осушених систем</v>
          </cell>
        </row>
        <row r="900">
          <cell r="B900" t="str">
            <v>2407130</v>
          </cell>
          <cell r="C900" t="str">
            <v>Виконання боргових зобов'язань за кредитом, залученим ДП "Львівська обласна дирекція з протипаводкового захисту" під державну гарантію</v>
          </cell>
        </row>
        <row r="901">
          <cell r="B901" t="str">
            <v>2407140</v>
          </cell>
          <cell r="C901" t="str">
            <v>Здійснення заходів із заповнення водою водосховищ та інших водних об'єктів  Автономної Республіки Крим</v>
          </cell>
        </row>
        <row r="902">
          <cell r="B902" t="str">
            <v>2407150</v>
          </cell>
          <cell r="C902"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903">
          <cell r="B903" t="str">
            <v>2407700</v>
          </cell>
          <cell r="C903" t="str">
            <v>Здійснення заходів щодо запобігання можливому затопленню територій внаслідок льодоходу та повені</v>
          </cell>
        </row>
        <row r="904">
          <cell r="B904" t="str">
            <v>2407800</v>
          </cell>
          <cell r="C904" t="str">
            <v>Реконструкція гідротехнічних споруд захисних масивів дніпровських водосховищ</v>
          </cell>
        </row>
        <row r="905">
          <cell r="B905" t="str">
            <v>2408000</v>
          </cell>
          <cell r="C905" t="str">
            <v>Державне агентство України з управління зоною відчуження</v>
          </cell>
        </row>
        <row r="906">
          <cell r="B906" t="str">
            <v>2408010</v>
          </cell>
          <cell r="C906" t="str">
            <v>Керівництво та управління діяльністю у зоні відчуження</v>
          </cell>
        </row>
        <row r="907">
          <cell r="B907" t="str">
            <v>2408040</v>
          </cell>
          <cell r="C907" t="str">
            <v>Внески України до Чорнобильського фонду "Укриття" та до рахунку ядерної безпеки ЄБРР</v>
          </cell>
        </row>
        <row r="908">
          <cell r="B908" t="str">
            <v>2408070</v>
          </cell>
          <cell r="C908" t="str">
            <v>Радіологічний захист населення та екологічне оздоровлення території, що зазнала радіоактивного забруднення</v>
          </cell>
        </row>
        <row r="909">
          <cell r="B909" t="str">
            <v>2408080</v>
          </cell>
          <cell r="C909" t="str">
            <v>Збереження етнокультурної спадщини регіонів, постраждалих від наслідків Чорнобильської катастрофи</v>
          </cell>
        </row>
        <row r="910">
          <cell r="B910" t="str">
            <v>2408090</v>
          </cell>
          <cell r="C910" t="str">
            <v>Виконання робіт у сфері поводження з радіоактивними відходами неядерного циклу, будівництво комплексу "Вектор" та експлуатація його об'єктів</v>
          </cell>
        </row>
        <row r="911">
          <cell r="B911" t="str">
            <v>2408110</v>
          </cell>
          <cell r="C911" t="str">
            <v>Підтримка екологічно безпечного стану у зонах відчуження і безумовного (обов'язкового) відселення</v>
          </cell>
        </row>
        <row r="912">
          <cell r="B912" t="str">
            <v>2408120</v>
          </cell>
          <cell r="C912" t="str">
            <v>Підтримка у безпечному стані енергоблоків та об'єкта "Укриття" та заходи щодо підготовки до зняття з експлуатації Чорнобильської АЕС</v>
          </cell>
        </row>
        <row r="913">
          <cell r="B913" t="str">
            <v>2408800</v>
          </cell>
          <cell r="C913" t="str">
            <v>Реалізація державних інвестиційних проектів закриття сховищ ПЗРВ іІІІ черга ЧАЕСі та консервація сховища N29 ПЗРВ іБуряківкаі</v>
          </cell>
        </row>
        <row r="914">
          <cell r="B914" t="str">
            <v>2500000</v>
          </cell>
          <cell r="C914" t="str">
            <v>Міністерство соціальної політики України</v>
          </cell>
        </row>
        <row r="915">
          <cell r="B915" t="str">
            <v>2501000</v>
          </cell>
          <cell r="C915" t="str">
            <v>Апарат Міністерства соціальної політики України</v>
          </cell>
        </row>
        <row r="916">
          <cell r="B916" t="str">
            <v>2501010</v>
          </cell>
          <cell r="C916" t="str">
            <v>Керівництво та управління у сфері соціальної політики</v>
          </cell>
        </row>
        <row r="917">
          <cell r="B917" t="str">
            <v>2501040</v>
          </cell>
          <cell r="C917" t="str">
            <v>Прикладні наукові та науково-технічні розробки, підготовка наукових кадрів у сфері соціальної політики</v>
          </cell>
        </row>
        <row r="918">
          <cell r="B918" t="str">
            <v>2501050</v>
          </cell>
          <cell r="C918" t="str">
            <v>Підготовка кадрів для галузі соціального захисту вищими навчальними закладами І і ІІ рівнів акредитації</v>
          </cell>
        </row>
        <row r="919">
          <cell r="B919" t="str">
            <v>2501060</v>
          </cell>
          <cell r="C919" t="str">
            <v>Підвищення кваліфікації працівників системи соціального захисту</v>
          </cell>
        </row>
        <row r="920">
          <cell r="B920" t="str">
            <v>2501070</v>
          </cell>
          <cell r="C920"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921">
          <cell r="B921" t="str">
            <v>2501080</v>
          </cell>
          <cell r="C921" t="str">
            <v>Фінансова підтримка заходів із створення робочих місць для відтворення та розвитку інфраструктури Донецької області</v>
          </cell>
        </row>
        <row r="922">
          <cell r="B922" t="str">
            <v>2501090</v>
          </cell>
          <cell r="C922"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923">
          <cell r="B923" t="str">
            <v>2501100</v>
          </cell>
          <cell r="C923"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924">
          <cell r="B924" t="str">
            <v>2501110</v>
          </cell>
          <cell r="C924" t="str">
            <v>Фінансова підтримка заходів із соціального захисту дітей</v>
          </cell>
        </row>
        <row r="925">
          <cell r="B925" t="str">
            <v>2501120</v>
          </cell>
          <cell r="C925" t="str">
            <v>Розселення та облаштування депортованих кримських татар та осіб інших національностей, які були  депортовані з території України</v>
          </cell>
        </row>
        <row r="926">
          <cell r="B926" t="str">
            <v>2501130</v>
          </cell>
          <cell r="C926" t="str">
            <v>Заходи із соціального захисту дітей, сімей, жінок та інших найбільш вразливих категорій населення</v>
          </cell>
        </row>
        <row r="927">
          <cell r="B927" t="str">
            <v>2501140</v>
          </cell>
          <cell r="C927"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928">
          <cell r="B928" t="str">
            <v>2501150</v>
          </cell>
          <cell r="C928" t="str">
            <v>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v>
          </cell>
        </row>
        <row r="929">
          <cell r="B929" t="str">
            <v>2501160</v>
          </cell>
          <cell r="C929" t="str">
            <v>Довічні державні стипендії</v>
          </cell>
        </row>
        <row r="930">
          <cell r="B930" t="str">
            <v>2501170</v>
          </cell>
          <cell r="C930" t="str">
            <v>Розробка нових видів протезно-ортопедичних виробів та обслуговування інвалідів у стаціонарах при протезних підприємствах</v>
          </cell>
        </row>
        <row r="931">
          <cell r="B931" t="str">
            <v>2501180</v>
          </cell>
          <cell r="C931" t="str">
            <v>Виплата соціальних стипендій студентам (курсантам) вищих навчальних закладів</v>
          </cell>
        </row>
        <row r="932">
          <cell r="B932" t="str">
            <v>2501190</v>
          </cell>
          <cell r="C932"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v>
          </cell>
        </row>
        <row r="933">
          <cell r="B933" t="str">
            <v>2501200</v>
          </cell>
          <cell r="C933" t="str">
            <v>Соціальний захист громадян, які постраждали внаслідок Чорнобильської катастрофи</v>
          </cell>
        </row>
        <row r="934">
          <cell r="B934" t="str">
            <v>2501210</v>
          </cell>
          <cell r="C934" t="str">
            <v>Компенсація сім'ям з дітьми та видатки на безплатне харчування дітей, які постраждали внаслідок Чорнобильської катастрофи</v>
          </cell>
        </row>
        <row r="935">
          <cell r="B935" t="str">
            <v>2501220</v>
          </cell>
          <cell r="C935" t="str">
            <v>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v>
          </cell>
        </row>
        <row r="936">
          <cell r="B936" t="str">
            <v>2501230</v>
          </cell>
          <cell r="C936"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937">
          <cell r="B937" t="str">
            <v>2501240</v>
          </cell>
          <cell r="C937"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938">
          <cell r="B938" t="str">
            <v>2501250</v>
          </cell>
          <cell r="C938"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939">
          <cell r="B939" t="str">
            <v>2501260</v>
          </cell>
          <cell r="C939"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940">
          <cell r="B940" t="str">
            <v>2501270</v>
          </cell>
          <cell r="C940" t="str">
            <v>Допомога по тимчасовій непрацездатності громадянам, які постраждали внаслідок Чорнобильської катастрофи</v>
          </cell>
        </row>
        <row r="941">
          <cell r="B941" t="str">
            <v>2501280</v>
          </cell>
          <cell r="C941" t="str">
            <v>Забезпечення житлом громадян, які постраждали внаслідок Чорнобильської катастрофи</v>
          </cell>
        </row>
        <row r="942">
          <cell r="B942" t="str">
            <v>2501300</v>
          </cell>
          <cell r="C942" t="str">
            <v>Обслуговування банківських позик, наданих на пільгових умовах до 1999 року громадянам, які постраждали внаслідок Чорнобильської катастрофи</v>
          </cell>
        </row>
        <row r="943">
          <cell r="B943" t="str">
            <v>2501350</v>
          </cell>
          <cell r="C943"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v>
          </cell>
        </row>
        <row r="944">
          <cell r="B944" t="str">
            <v>2501360</v>
          </cell>
          <cell r="C944" t="str">
            <v>Оздоровлення громадян, які постраждали внаслідок Чорнобильської катастрофи</v>
          </cell>
        </row>
        <row r="945">
          <cell r="B945" t="str">
            <v>2501370</v>
          </cell>
          <cell r="C945" t="str">
            <v>Впровадження інноваційних технологій у виробництві технічних засобів реабілітації інвалідів</v>
          </cell>
        </row>
        <row r="946">
          <cell r="B946" t="str">
            <v>2501380</v>
          </cell>
          <cell r="C94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947">
          <cell r="B947" t="str">
            <v>2501400</v>
          </cell>
          <cell r="C947"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948">
          <cell r="B948" t="str">
            <v>2501410</v>
          </cell>
          <cell r="C948" t="str">
            <v>Реєстрація державною службою зайнятості трудових договорів, укладених між працівниками та фізичними особами</v>
          </cell>
        </row>
        <row r="949">
          <cell r="B949" t="str">
            <v>2501420</v>
          </cell>
          <cell r="C949" t="str">
            <v>Надання роботодавцям компенсації для забезпечення молоді першим робочим місцем</v>
          </cell>
        </row>
        <row r="950">
          <cell r="B950" t="str">
            <v>2501430</v>
          </cell>
          <cell r="C950" t="str">
            <v>Одноразова виплата жінкам, яким присвоєно почесне звання України "Мати-героїня"</v>
          </cell>
        </row>
        <row r="951">
          <cell r="B951" t="str">
            <v>2501440</v>
          </cell>
          <cell r="C951" t="str">
            <v>Реалізація державної політики з питань сім'ї та дітей</v>
          </cell>
        </row>
        <row r="952">
          <cell r="B952" t="str">
            <v>2501450</v>
          </cell>
          <cell r="C952" t="str">
            <v>Оздоровлення і відпочинок дітей, які потребують особливої уваги та підтримки, в дитячих оздоровчих таборах МДЦ "Артек" і ДЦ "Молода Гвардія"</v>
          </cell>
        </row>
        <row r="953">
          <cell r="B953" t="str">
            <v>2501460</v>
          </cell>
          <cell r="C953"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954">
          <cell r="B954" t="str">
            <v>2501470</v>
          </cell>
          <cell r="C954"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55">
          <cell r="B955" t="str">
            <v>2501480</v>
          </cell>
          <cell r="C955" t="str">
            <v>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v>
          </cell>
        </row>
        <row r="956">
          <cell r="B956" t="str">
            <v>2501500</v>
          </cell>
          <cell r="C956" t="str">
            <v>Фінансова підтримка заходів із залучення до роботи членів малозабезпечених сімей та внутрішньо переміщених осіб в умовах експерименту</v>
          </cell>
        </row>
        <row r="957">
          <cell r="B957" t="str">
            <v>2501550</v>
          </cell>
          <cell r="C957" t="str">
            <v>Підготовка кадрів для галузі соціального захисту вищими навчальними закладами ІІІ - ІV рівнів акредитації</v>
          </cell>
        </row>
        <row r="958">
          <cell r="B958" t="str">
            <v>2501570</v>
          </cell>
          <cell r="C958" t="str">
            <v>Виплата матеріальної допомоги військовослужбовцям, звільненим з  військової строкової служби</v>
          </cell>
        </row>
        <row r="959">
          <cell r="B959" t="str">
            <v>2501580</v>
          </cell>
          <cell r="C959" t="str">
            <v>Придбання (будівництво) житла для інвалідів-сліпих та інвалідів глухих</v>
          </cell>
        </row>
        <row r="960">
          <cell r="B960" t="str">
            <v>2501590</v>
          </cell>
          <cell r="C960"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961">
          <cell r="B961" t="str">
            <v>2501600</v>
          </cell>
          <cell r="C961" t="str">
            <v>Розробка та впровадження моделей соціального інвестування</v>
          </cell>
        </row>
        <row r="962">
          <cell r="B962" t="str">
            <v>2501610</v>
          </cell>
          <cell r="C962" t="str">
            <v>Підвищення  ефективності  управління реформою системи соціального захисту</v>
          </cell>
        </row>
        <row r="963">
          <cell r="B963" t="str">
            <v>2501620</v>
          </cell>
          <cell r="C963"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964">
          <cell r="B964" t="str">
            <v>2501630</v>
          </cell>
          <cell r="C964" t="str">
            <v>Модернізація системи соціальної підтримки населення України</v>
          </cell>
        </row>
        <row r="965">
          <cell r="B965" t="str">
            <v>2501640</v>
          </cell>
          <cell r="C965" t="str">
            <v>Соціальна підтримка громад</v>
          </cell>
        </row>
        <row r="966">
          <cell r="B966" t="str">
            <v>2501650</v>
          </cell>
          <cell r="C966" t="str">
            <v>Інвестиції на підтримку соціального розвитку територіальних громад</v>
          </cell>
        </row>
        <row r="967">
          <cell r="B967" t="str">
            <v>2501800</v>
          </cell>
          <cell r="C967" t="str">
            <v>Будівництво та реконструкція обієктів державного підприємства іУкраїнський дитячий центр іМолода гвардіяі</v>
          </cell>
        </row>
        <row r="968">
          <cell r="B968" t="str">
            <v>2501900</v>
          </cell>
          <cell r="C968"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969">
          <cell r="B969" t="str">
            <v>2501910</v>
          </cell>
          <cell r="C969" t="str">
            <v>Надання пільг та житлових субсидій населенню на придбання твердого та рідкого пічного побутового палива і скрапленого газу</v>
          </cell>
        </row>
        <row r="970">
          <cell r="B970" t="str">
            <v>2501920</v>
          </cell>
          <cell r="C970"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971">
          <cell r="B971" t="str">
            <v>2501930</v>
          </cell>
          <cell r="C971"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972">
          <cell r="B972" t="str">
            <v>2502000</v>
          </cell>
          <cell r="C972" t="str">
            <v>Державна служба з питань праці</v>
          </cell>
        </row>
        <row r="973">
          <cell r="B973" t="str">
            <v>2502010</v>
          </cell>
          <cell r="C973" t="str">
            <v>Керівництво та управління у сфері промислової безпеки, охорони та гігієни праці, нагляду за додержанням законодавства про працю</v>
          </cell>
        </row>
        <row r="974">
          <cell r="B974" t="str">
            <v>2502020</v>
          </cell>
          <cell r="C974" t="str">
            <v>Прикладні дослідження та розробки, підготовка наукових кадрів у сфері промислової безпеки та охорони праці</v>
          </cell>
        </row>
        <row r="975">
          <cell r="B975" t="str">
            <v>2503000</v>
          </cell>
          <cell r="C975" t="str">
            <v>Державна інспекція України з питань праці</v>
          </cell>
        </row>
        <row r="976">
          <cell r="B976" t="str">
            <v>2503010</v>
          </cell>
          <cell r="C976" t="str">
            <v>Керівництво та управління у сфері нагляду за додержанням законодавства про працю</v>
          </cell>
        </row>
        <row r="977">
          <cell r="B977" t="str">
            <v>2503020</v>
          </cell>
          <cell r="C977" t="str">
            <v>Прикладні дослідження та розробки, підготовка наукових кадрів у сфері промислової безпеки та охорони праці</v>
          </cell>
        </row>
        <row r="978">
          <cell r="B978" t="str">
            <v>2505000</v>
          </cell>
          <cell r="C978" t="str">
            <v>Державна служба України у справах ветеранів війни та учасників антитерористичної операції</v>
          </cell>
        </row>
        <row r="979">
          <cell r="B979" t="str">
            <v>2505010</v>
          </cell>
          <cell r="C979" t="str">
            <v>Керівництво та управління у сфері соціального захисту ветеранів війни та учасників антитерористичної операції</v>
          </cell>
        </row>
        <row r="980">
          <cell r="B980" t="str">
            <v>2505030</v>
          </cell>
          <cell r="C980" t="str">
            <v>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v>
          </cell>
        </row>
        <row r="981">
          <cell r="B981" t="str">
            <v>2505040</v>
          </cell>
          <cell r="C981" t="str">
            <v>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v>
          </cell>
        </row>
        <row r="982">
          <cell r="B982" t="str">
            <v>2505050</v>
          </cell>
          <cell r="C982" t="str">
            <v>Забезпечення житлом воїнів-інтернаціоналістів</v>
          </cell>
        </row>
        <row r="983">
          <cell r="B983" t="str">
            <v>2505080</v>
          </cell>
          <cell r="C983" t="str">
            <v>Здійснення заходів щодо надання соціальної та психологічної допомоги центрами соціально-психологічної реабілітації населення</v>
          </cell>
        </row>
        <row r="984">
          <cell r="B984" t="str">
            <v>2505110</v>
          </cell>
          <cell r="C984" t="str">
            <v>Встановлення телефонів інвалідам І і ІІ груп</v>
          </cell>
        </row>
        <row r="985">
          <cell r="B985" t="str">
            <v>2505120</v>
          </cell>
          <cell r="C985" t="str">
            <v>Компенсаційні виплати інвалідам на бензин, ремонт, техобслуговування автотранспорту та транспортне обслуговування</v>
          </cell>
        </row>
        <row r="986">
          <cell r="B986" t="str">
            <v>2505130</v>
          </cell>
          <cell r="C986"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987">
          <cell r="B987" t="str">
            <v>2505140</v>
          </cell>
          <cell r="C987"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988">
          <cell r="B988" t="str">
            <v>2505150</v>
          </cell>
          <cell r="C988" t="str">
            <v>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v>
          </cell>
        </row>
        <row r="989">
          <cell r="B989" t="str">
            <v>2505160</v>
          </cell>
          <cell r="C989" t="str">
            <v>Забезпечення постраждалих учасників антитерористичної операції санаторно-курортним лікуванням</v>
          </cell>
        </row>
        <row r="990">
          <cell r="B990" t="str">
            <v>2505170</v>
          </cell>
          <cell r="C990"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991">
          <cell r="B991" t="str">
            <v>2505800</v>
          </cell>
          <cell r="C991" t="str">
            <v>Будівництво (придбання) житла для інвалідів по зору і слуху</v>
          </cell>
        </row>
        <row r="992">
          <cell r="B992" t="str">
            <v>2506000</v>
          </cell>
          <cell r="C992" t="str">
            <v>Пенсійний фонд України</v>
          </cell>
        </row>
        <row r="993">
          <cell r="B993" t="str">
            <v>2506020</v>
          </cell>
          <cell r="C993" t="str">
            <v>Дотація на виплату пенсій, надбавок та підвищень до пенсій, призначених за різними пенсійними програмами</v>
          </cell>
        </row>
        <row r="994">
          <cell r="B994" t="str">
            <v>2506030</v>
          </cell>
          <cell r="C994"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995">
          <cell r="B995" t="str">
            <v>2506050</v>
          </cell>
          <cell r="C995" t="str">
            <v>Покриття дефіциту коштів Пенсійного фонду України для виплати пенсій</v>
          </cell>
        </row>
        <row r="996">
          <cell r="B996" t="str">
            <v>2506060</v>
          </cell>
          <cell r="C996" t="str">
            <v>Допомога пенсіонерам на придбання ліків</v>
          </cell>
        </row>
        <row r="997">
          <cell r="B997" t="str">
            <v>2506070</v>
          </cell>
          <cell r="C997" t="str">
            <v>Пенсійне забезпечення працівників, зайнятих повний робочий день на підземних роботах, та членів їх сімей</v>
          </cell>
        </row>
        <row r="998">
          <cell r="B998" t="str">
            <v>2506080</v>
          </cell>
          <cell r="C998" t="str">
            <v>Фінансове забезпечення виплати пенсій, надбавок та підвищень до пенсій, призначених за пенсійними програмами, та дефіциту коштів Пенсійного фонду</v>
          </cell>
        </row>
        <row r="999">
          <cell r="B999" t="str">
            <v>2507000</v>
          </cell>
          <cell r="C999" t="str">
            <v>Фонд соціального захисту інвалідів</v>
          </cell>
        </row>
        <row r="1000">
          <cell r="B1000" t="str">
            <v>2507020</v>
          </cell>
          <cell r="C1000" t="str">
            <v>Фінансова підтримка громадських обієднань інвалідів</v>
          </cell>
        </row>
        <row r="1001">
          <cell r="B1001" t="str">
            <v>2507030</v>
          </cell>
          <cell r="C1001" t="str">
            <v>Заходи із соціальної, трудової та професійної реабілітації інвалідів</v>
          </cell>
        </row>
        <row r="1002">
          <cell r="B1002" t="str">
            <v>2507040</v>
          </cell>
          <cell r="C1002" t="str">
            <v>Забезпечення діяльності Фонду соціального захисту інвалідів</v>
          </cell>
        </row>
        <row r="1003">
          <cell r="B1003" t="str">
            <v>2507050</v>
          </cell>
          <cell r="C1003"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1004">
          <cell r="B1004" t="str">
            <v>2507070</v>
          </cell>
          <cell r="C1004"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1005">
          <cell r="B1005" t="str">
            <v>2507080</v>
          </cell>
          <cell r="C1005"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1006">
          <cell r="B1006" t="str">
            <v>2507090</v>
          </cell>
          <cell r="C1006" t="str">
            <v>Забезпечення окремих категорій населення України технічними та іншими засобами реабілітації</v>
          </cell>
        </row>
        <row r="1007">
          <cell r="B1007" t="str">
            <v>2507100</v>
          </cell>
          <cell r="C1007" t="str">
            <v>Реабілітація дітей-інвалідів</v>
          </cell>
        </row>
        <row r="1008">
          <cell r="B1008" t="str">
            <v>2508000</v>
          </cell>
          <cell r="C1008" t="str">
            <v>Державна служба гірничого нагляду та промислової безпеки України</v>
          </cell>
        </row>
        <row r="1009">
          <cell r="B1009" t="str">
            <v>2508010</v>
          </cell>
          <cell r="C1009" t="str">
            <v>Керівництво та управління у сфері гірничого нагляду та промислової безпеки</v>
          </cell>
        </row>
        <row r="1010">
          <cell r="B1010" t="str">
            <v>2510000</v>
          </cell>
          <cell r="C1010" t="str">
            <v>Міністерство соціальної політики України (загальнодержавні видатки та кредитування)</v>
          </cell>
        </row>
        <row r="1011">
          <cell r="B1011" t="str">
            <v>2511000</v>
          </cell>
          <cell r="C1011" t="str">
            <v>Міністерство соціальної політики України (загальнодержавні видатки та кредитування)</v>
          </cell>
        </row>
        <row r="1012">
          <cell r="B1012" t="str">
            <v>2511040</v>
          </cell>
          <cell r="C1012" t="str">
            <v>Субвенція з державного бюджету бюджету м. Києва на капітальний ремонт третього корпусу центру захисту дітей "Наші діти"</v>
          </cell>
        </row>
        <row r="1013">
          <cell r="B1013" t="str">
            <v>2511050</v>
          </cell>
          <cell r="C1013" t="str">
            <v>Видатки для забезпечення доплат до заробітної плати працівникам бюджетної сфери до рівня прожиткового мінімуму для працездатних осіб</v>
          </cell>
        </row>
        <row r="1014">
          <cell r="B1014" t="str">
            <v>2511060</v>
          </cell>
          <cell r="C1014"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1015">
          <cell r="B1015" t="str">
            <v>2511100</v>
          </cell>
          <cell r="C1015" t="str">
            <v>Субвенція з державного бюджету обласному бюджету Луганської області на капітальний ремонт управління соціального захисту населення</v>
          </cell>
        </row>
        <row r="1016">
          <cell r="B1016" t="str">
            <v>2511110</v>
          </cell>
          <cell r="C1016"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1017">
          <cell r="B1017" t="str">
            <v>2511120</v>
          </cell>
          <cell r="C1017"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v>
          </cell>
        </row>
        <row r="1018">
          <cell r="B1018" t="str">
            <v>2511130</v>
          </cell>
          <cell r="C101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019">
          <cell r="B1019" t="str">
            <v>2511140</v>
          </cell>
          <cell r="C1019"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020">
          <cell r="B1020" t="str">
            <v>2511150</v>
          </cell>
          <cell r="C1020"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021">
          <cell r="B1021" t="str">
            <v>2511160</v>
          </cell>
          <cell r="C1021"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v>
          </cell>
        </row>
        <row r="1022">
          <cell r="B1022" t="str">
            <v>2511170</v>
          </cell>
          <cell r="C1022"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v>
          </cell>
        </row>
        <row r="1023">
          <cell r="B1023" t="str">
            <v>2511180</v>
          </cell>
          <cell r="C1023" t="str">
            <v>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v>
          </cell>
        </row>
        <row r="1024">
          <cell r="B1024" t="str">
            <v>2511190</v>
          </cell>
          <cell r="C1024" t="str">
            <v>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v>
          </cell>
        </row>
        <row r="1025">
          <cell r="B1025" t="str">
            <v>2511200</v>
          </cell>
          <cell r="C1025" t="str">
            <v>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v>
          </cell>
        </row>
        <row r="1026">
          <cell r="B1026" t="str">
            <v>2700000</v>
          </cell>
          <cell r="C1026" t="str">
            <v>Міністерство з питань житлово-комунального господарства України</v>
          </cell>
        </row>
        <row r="1027">
          <cell r="B1027" t="str">
            <v>2701000</v>
          </cell>
          <cell r="C1027" t="str">
            <v>Апарат Міністерства з питань житлово-комунального господарства України</v>
          </cell>
        </row>
        <row r="1028">
          <cell r="B1028" t="str">
            <v>2701010</v>
          </cell>
          <cell r="C1028" t="str">
            <v>Керівництво та управління у сфері житлово-комунального господарства</v>
          </cell>
        </row>
        <row r="1029">
          <cell r="B1029" t="str">
            <v>2701030</v>
          </cell>
          <cell r="C102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1030">
          <cell r="B1030" t="str">
            <v>2701040</v>
          </cell>
          <cell r="C1030" t="str">
            <v>Наукові розробки із нормування та стандартизації у сфері житлової політики</v>
          </cell>
        </row>
        <row r="1031">
          <cell r="B1031" t="str">
            <v>2701070</v>
          </cell>
          <cell r="C1031" t="str">
            <v>Реклама та інформування громадськості щодо створення та діяльності об'єднань співвласників багатоквартирних будинків</v>
          </cell>
        </row>
        <row r="1032">
          <cell r="B1032" t="str">
            <v>2701080</v>
          </cell>
          <cell r="C1032" t="str">
            <v>Нагородження переможців всеукраїнського конкурсу "Населений пункт найкращого благоустрою і підтримки громадського порядку" за 2009 рік</v>
          </cell>
        </row>
        <row r="1033">
          <cell r="B1033" t="str">
            <v>2701100</v>
          </cell>
          <cell r="C1033" t="str">
            <v>Розробка схем та проектних рішень масового застосування</v>
          </cell>
        </row>
        <row r="1034">
          <cell r="B1034" t="str">
            <v>2701170</v>
          </cell>
          <cell r="C1034" t="str">
            <v>Ліквідація наслідків підтоплення територій в містах і селищах України</v>
          </cell>
        </row>
        <row r="1035">
          <cell r="B1035" t="str">
            <v>2701180</v>
          </cell>
          <cell r="C1035" t="str">
            <v>Загальнодержавна програма реформування житлово-комунального господарства в т. ч. на здешевлення кредитів для виконання цієї програми</v>
          </cell>
        </row>
        <row r="1036">
          <cell r="B1036" t="str">
            <v>2701190</v>
          </cell>
          <cell r="C1036" t="str">
            <v>Підготовка фахівців для житлово-комунального господарства</v>
          </cell>
        </row>
        <row r="1037">
          <cell r="B1037" t="str">
            <v>2701200</v>
          </cell>
          <cell r="C1037" t="str">
            <v>Відшкодування відсоткової ставки по кредитах, спрямованих на реалізацію проектів з енергозбереження в житлово-комунальному господарстві</v>
          </cell>
        </row>
        <row r="1038">
          <cell r="B1038" t="str">
            <v>2701210</v>
          </cell>
          <cell r="C1038" t="str">
            <v>Реалізація інвестиційних та інноваційних проектів з енергозбереження в житлово-комунальному господарстві</v>
          </cell>
        </row>
        <row r="1039">
          <cell r="B1039" t="str">
            <v>2701220</v>
          </cell>
          <cell r="C103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1040">
          <cell r="B1040" t="str">
            <v>2701240</v>
          </cell>
          <cell r="C1040" t="str">
            <v>Реалізація інвестиційних (пілотних) проектів у сфері житлово-комунального господарства</v>
          </cell>
        </row>
        <row r="1041">
          <cell r="B1041" t="str">
            <v>2701340</v>
          </cell>
          <cell r="C1041" t="str">
            <v>Реконструкція централізованих систем водопостачання і водовідведення з використанням енергоощадного обладнання та технологій</v>
          </cell>
        </row>
        <row r="1042">
          <cell r="B1042" t="str">
            <v>2701850</v>
          </cell>
          <cell r="C1042" t="str">
            <v>Будівництво другої нитки Головного міського каналізаційного колектора в м. Києві в рамках підготовки до Євро-2012</v>
          </cell>
        </row>
        <row r="1043">
          <cell r="B1043" t="str">
            <v>2705000</v>
          </cell>
          <cell r="C1043" t="str">
            <v>Державна архітектурно-будівельна інспекція</v>
          </cell>
        </row>
        <row r="1044">
          <cell r="B1044" t="str">
            <v>2710000</v>
          </cell>
          <cell r="C1044" t="str">
            <v>Міністерство з питань житлово-комунального господарства України (загальнодержавні витрати)</v>
          </cell>
        </row>
        <row r="1045">
          <cell r="B1045" t="str">
            <v>2711000</v>
          </cell>
          <cell r="C1045" t="str">
            <v>Міністерство з питань житлово-комунального господарства України (загальнодержавні витрати)</v>
          </cell>
        </row>
        <row r="1046">
          <cell r="B1046" t="str">
            <v>2711020</v>
          </cell>
          <cell r="C1046" t="str">
            <v>Субвенція з державного бюджету місцевим бюджетам на придбання вагонів для комунального електротранспорту (тролейбусів і трамваїв)</v>
          </cell>
        </row>
        <row r="1047">
          <cell r="B1047" t="str">
            <v>2711100</v>
          </cell>
          <cell r="C104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1048">
          <cell r="B1048" t="str">
            <v>2711140</v>
          </cell>
          <cell r="C104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49">
          <cell r="B1049" t="str">
            <v>2711150</v>
          </cell>
          <cell r="C1049" t="str">
            <v>Субвенція з державного бюджету міському бюджету м. Алчевськ на соціально-економічний розвиток</v>
          </cell>
        </row>
        <row r="1050">
          <cell r="B1050" t="str">
            <v>2711170</v>
          </cell>
          <cell r="C1050" t="str">
            <v>Ліквідація наслідків підтоплення територій в містах і селищах України</v>
          </cell>
        </row>
        <row r="1051">
          <cell r="B1051" t="str">
            <v>2750000</v>
          </cell>
          <cell r="C1051" t="str">
            <v>Міністерство регіонального розвитку, будівництва та житлово-комунального господарства України</v>
          </cell>
        </row>
        <row r="1052">
          <cell r="B1052" t="str">
            <v>2751000</v>
          </cell>
          <cell r="C1052" t="str">
            <v>Апарат Міністерства регіонального розвитку, будівництва та житлово-комунального господарства України</v>
          </cell>
        </row>
        <row r="1053">
          <cell r="B1053" t="str">
            <v>2751010</v>
          </cell>
          <cell r="C1053" t="str">
            <v>Керівництво та управління у сфері регіонального розвитку, будівництва та житлово-комунального господарства</v>
          </cell>
        </row>
        <row r="1054">
          <cell r="B1054" t="str">
            <v>2751030</v>
          </cell>
          <cell r="C105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1055">
          <cell r="B1055" t="str">
            <v>2751040</v>
          </cell>
          <cell r="C1055" t="str">
            <v>Наукові розробки із нормування та стандартизації у сфері будівництва та житлової політики</v>
          </cell>
        </row>
        <row r="1056">
          <cell r="B1056" t="str">
            <v>2751050</v>
          </cell>
          <cell r="C105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1057">
          <cell r="B1057" t="str">
            <v>2751060</v>
          </cell>
          <cell r="C1057" t="str">
            <v>Відзначення Державною премією у сфері архітектури та фінансова підтримка творчих спілок</v>
          </cell>
        </row>
        <row r="1058">
          <cell r="B1058" t="str">
            <v>2751070</v>
          </cell>
          <cell r="C1058" t="str">
            <v>Функціонування Державної науково-технічної бібліотеки</v>
          </cell>
        </row>
        <row r="1059">
          <cell r="B1059" t="str">
            <v>2751080</v>
          </cell>
          <cell r="C1059" t="str">
            <v>Збереження архітектурної спадщини в заповідниках</v>
          </cell>
        </row>
        <row r="1060">
          <cell r="B1060" t="str">
            <v>2751090</v>
          </cell>
          <cell r="C1060" t="str">
            <v>Паспортизація, інвентаризація та реставрація пам'яток архітектури</v>
          </cell>
        </row>
        <row r="1061">
          <cell r="B1061" t="str">
            <v>2751100</v>
          </cell>
          <cell r="C1061" t="str">
            <v>Розробка схем та проектних рішень масового застосування</v>
          </cell>
        </row>
        <row r="1062">
          <cell r="B1062" t="str">
            <v>2751110</v>
          </cell>
          <cell r="C106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1063">
          <cell r="B1063" t="str">
            <v>2751120</v>
          </cell>
          <cell r="C1063" t="str">
            <v>Підготовка фахівців для органів місцевого самоврядування</v>
          </cell>
        </row>
        <row r="1064">
          <cell r="B1064" t="str">
            <v>2751130</v>
          </cell>
          <cell r="C1064" t="str">
            <v>Реалізація пілотних проектів у сфері житлово-комунального господарства</v>
          </cell>
        </row>
        <row r="1065">
          <cell r="B1065" t="str">
            <v>2751140</v>
          </cell>
          <cell r="C1065" t="str">
            <v>Державний насіннєвий контроль у сфері зеленого будівництва та квітникарства</v>
          </cell>
        </row>
        <row r="1066">
          <cell r="B1066" t="str">
            <v>2751150</v>
          </cell>
          <cell r="C1066" t="str">
            <v>Збереження і вивчення у спеціально створених умовах різноманітних видів дерев і чагарників</v>
          </cell>
        </row>
        <row r="1067">
          <cell r="B1067" t="str">
            <v>2751160</v>
          </cell>
          <cell r="C1067"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1068">
          <cell r="B1068" t="str">
            <v>2751170</v>
          </cell>
          <cell r="C1068" t="str">
            <v>Реконструкція систем водопостачання м. Львова</v>
          </cell>
        </row>
        <row r="1069">
          <cell r="B1069" t="str">
            <v>2751190</v>
          </cell>
          <cell r="C1069" t="str">
            <v>Надання державної підтримки для будівництва (придбання) доступного житла</v>
          </cell>
        </row>
        <row r="1070">
          <cell r="B1070" t="str">
            <v>2751200</v>
          </cell>
          <cell r="C1070"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1071">
          <cell r="B1071" t="str">
            <v>2751210</v>
          </cell>
          <cell r="C1071" t="str">
            <v>Проведення земельної реформи</v>
          </cell>
        </row>
        <row r="1072">
          <cell r="B1072" t="str">
            <v>2751220</v>
          </cell>
          <cell r="C1072" t="str">
            <v>Часткова компенсація витрат за спожиту електроенергію, повіязаних з перекиданням води у маловодні регіони</v>
          </cell>
        </row>
        <row r="1073">
          <cell r="B1073" t="str">
            <v>2751230</v>
          </cell>
          <cell r="C1073" t="str">
            <v>Пошук і впорядкування поховань жертв війни та політичних репресій</v>
          </cell>
        </row>
        <row r="1074">
          <cell r="B1074" t="str">
            <v>2751240</v>
          </cell>
          <cell r="C1074" t="str">
            <v>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v>
          </cell>
        </row>
        <row r="1075">
          <cell r="B1075" t="str">
            <v>2751250</v>
          </cell>
          <cell r="C1075" t="str">
            <v>Загальнодержавні топографо-геодезичні та картографічні роботи, демаркація та делімітація державного кордону</v>
          </cell>
        </row>
        <row r="1076">
          <cell r="B1076" t="str">
            <v>2751260</v>
          </cell>
          <cell r="C1076"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1077">
          <cell r="B1077" t="str">
            <v>2751270</v>
          </cell>
          <cell r="C1077" t="str">
            <v>Підтримка регіональної політики України</v>
          </cell>
        </row>
        <row r="1078">
          <cell r="B1078" t="str">
            <v>2751280</v>
          </cell>
          <cell r="C1078" t="str">
            <v>Державні капітальні вкладення на реалізацію Чорнобильської будівельної програми</v>
          </cell>
        </row>
        <row r="1079">
          <cell r="B1079" t="str">
            <v>2751290</v>
          </cell>
          <cell r="C1079" t="str">
            <v>Функціонування Фонду енергоефективності</v>
          </cell>
        </row>
        <row r="1080">
          <cell r="B1080" t="str">
            <v>2751300</v>
          </cell>
          <cell r="C1080" t="str">
            <v>Забезпечення житлом інвалідів війни</v>
          </cell>
        </row>
        <row r="1081">
          <cell r="B1081" t="str">
            <v>2751310</v>
          </cell>
          <cell r="C1081"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1082">
          <cell r="B1082" t="str">
            <v>2751320</v>
          </cell>
          <cell r="C1082" t="str">
            <v>Будівництво футбольних полів зі штучним покриттям в регіонах України</v>
          </cell>
        </row>
        <row r="1083">
          <cell r="B1083" t="str">
            <v>2751330</v>
          </cell>
          <cell r="C1083" t="str">
            <v>Облаштування багатоквартирних будинків сучасними засобами обліку і регулювання води та теплової енергії</v>
          </cell>
        </row>
        <row r="1084">
          <cell r="B1084" t="str">
            <v>2751340</v>
          </cell>
          <cell r="C108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1085">
          <cell r="B1085" t="str">
            <v>2751360</v>
          </cell>
          <cell r="C108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1086">
          <cell r="B1086" t="str">
            <v>2751370</v>
          </cell>
          <cell r="C1086" t="str">
            <v>Фінансова підтримка Державного фонду сприяння молодіжному житловому будівництву</v>
          </cell>
        </row>
        <row r="1087">
          <cell r="B1087" t="str">
            <v>2751380</v>
          </cell>
          <cell r="C108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1088">
          <cell r="B1088" t="str">
            <v>2751390</v>
          </cell>
          <cell r="C108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1089">
          <cell r="B1089" t="str">
            <v>2751420</v>
          </cell>
          <cell r="C108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1090">
          <cell r="B1090" t="str">
            <v>2751430</v>
          </cell>
          <cell r="C1090" t="str">
            <v>Державне пільгове кредитування індивідуальних сільських забудовників на будівництво (реконструкцію) та придбання житла</v>
          </cell>
        </row>
        <row r="1091">
          <cell r="B1091" t="str">
            <v>2751440</v>
          </cell>
          <cell r="C1091" t="str">
            <v>Повернення кредитів, наданих з державного бюджету індивідуальним сільським забудовникам на будівництво (реконструкцію) та придбання житла</v>
          </cell>
        </row>
        <row r="1092">
          <cell r="B1092" t="str">
            <v>2751450</v>
          </cell>
          <cell r="C1092" t="str">
            <v>Реконструкція та будівництво систем централізованого водовідведення</v>
          </cell>
        </row>
        <row r="1093">
          <cell r="B1093" t="str">
            <v>2751460</v>
          </cell>
          <cell r="C1093" t="str">
            <v>Капітальний ремонт гуртожитків, що передаються з державної власності у власність територіальних громад</v>
          </cell>
        </row>
        <row r="1094">
          <cell r="B1094" t="str">
            <v>2751470</v>
          </cell>
          <cell r="C1094" t="str">
            <v>Здешевлення вартості іпотечних кредитів для забезпечення доступним житлом громадян, які потребують поліпшення житлових умов</v>
          </cell>
        </row>
        <row r="1095">
          <cell r="B1095" t="str">
            <v>2751500</v>
          </cell>
          <cell r="C1095" t="str">
            <v>Видатки із Стабілізаційного фонду за напрямом здійснення інвестицій в об'єкти розвитку соціально-культурної сфери</v>
          </cell>
        </row>
        <row r="1096">
          <cell r="B1096" t="str">
            <v>2751520</v>
          </cell>
          <cell r="C109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1097">
          <cell r="B1097" t="str">
            <v>2751530</v>
          </cell>
          <cell r="C1097" t="str">
            <v>Підтримка статутної діяльності Всеукраїнських асоціацій органів місцевого самоврядування</v>
          </cell>
        </row>
        <row r="1098">
          <cell r="B1098" t="str">
            <v>2751540</v>
          </cell>
          <cell r="C109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1099">
          <cell r="B1099" t="str">
            <v>2751560</v>
          </cell>
          <cell r="C1099" t="str">
            <v>Очищення побутово-стічних вод міста Калуш</v>
          </cell>
        </row>
        <row r="1100">
          <cell r="B1100" t="str">
            <v>2751570</v>
          </cell>
          <cell r="C1100" t="str">
            <v>Реалізація Загальнодержавної цільової програми "Питна вода України"</v>
          </cell>
        </row>
        <row r="1101">
          <cell r="B1101" t="str">
            <v>2751580</v>
          </cell>
          <cell r="C1101" t="str">
            <v>Реалізація проектів ремонту, реконструкції, будівництва зовнішнього освітлення вулиць із застосуванням енергозберігаючих технологій</v>
          </cell>
        </row>
        <row r="1102">
          <cell r="B1102" t="str">
            <v>2751590</v>
          </cell>
          <cell r="C1102" t="str">
            <v>Відновлення (будівництво, капітальний ремонт, реконструкція) інфраструктури у Донецькій та Луганській областях</v>
          </cell>
        </row>
        <row r="1103">
          <cell r="B1103" t="str">
            <v>2751600</v>
          </cell>
          <cell r="C110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1104">
          <cell r="B1104" t="str">
            <v>2751610</v>
          </cell>
          <cell r="C1104" t="str">
            <v>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v>
          </cell>
        </row>
        <row r="1105">
          <cell r="B1105" t="str">
            <v>2751620</v>
          </cell>
          <cell r="C1105" t="str">
            <v>Розвиток системи водопостачання та водовідведення в м. Миколаєві</v>
          </cell>
        </row>
        <row r="1106">
          <cell r="B1106" t="str">
            <v>2751630</v>
          </cell>
          <cell r="C1106" t="str">
            <v>Реалізація надзвичайної  кредитної  програми для відновлення України</v>
          </cell>
        </row>
        <row r="1107">
          <cell r="B1107" t="str">
            <v>2751640</v>
          </cell>
          <cell r="C1107" t="str">
            <v>Програма розвитку муніципальної інфраструктури</v>
          </cell>
        </row>
        <row r="1108">
          <cell r="B1108" t="str">
            <v>2751650</v>
          </cell>
          <cell r="C1108" t="str">
            <v>Відновлення Сходу України</v>
          </cell>
        </row>
        <row r="1109">
          <cell r="B1109" t="str">
            <v>2751800</v>
          </cell>
          <cell r="C1109" t="str">
            <v>Проведення протизсувних заходів, інженерного захисту, протиаварійних та ремонтно-реставраційних робіт на території Києво-Печерської Лаври</v>
          </cell>
        </row>
        <row r="1110">
          <cell r="B1110" t="str">
            <v>2751810</v>
          </cell>
          <cell r="C1110" t="str">
            <v>Капітальний ремонт, модернізація та заміна ліфтів у житлових будинках</v>
          </cell>
        </row>
        <row r="1111">
          <cell r="B1111" t="str">
            <v>2751820</v>
          </cell>
          <cell r="C1111" t="str">
            <v>Реконструкція та реставрація об'єктів культурної спадщини в містах проведення чемпіонату Євро - 2012</v>
          </cell>
        </row>
        <row r="1112">
          <cell r="B1112" t="str">
            <v>2751830</v>
          </cell>
          <cell r="C1112" t="str">
            <v>Реставрація та пристосування Маріїнського палацу в м. Києві</v>
          </cell>
        </row>
        <row r="1113">
          <cell r="B1113" t="str">
            <v>2751850</v>
          </cell>
          <cell r="C1113"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114">
          <cell r="B1114" t="str">
            <v>2751880</v>
          </cell>
          <cell r="C1114"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115">
          <cell r="B1115" t="str">
            <v>2752000</v>
          </cell>
          <cell r="C1115" t="str">
            <v>Державна архітектурно-будівельна інспекція України</v>
          </cell>
        </row>
        <row r="1116">
          <cell r="B1116" t="str">
            <v>2752010</v>
          </cell>
          <cell r="C1116" t="str">
            <v>Керівництво та управління у сфері архітектурно-будівельного контролю та нагляду</v>
          </cell>
        </row>
        <row r="1117">
          <cell r="B1117" t="str">
            <v>2753000</v>
          </cell>
          <cell r="C1117" t="str">
            <v>Державне агентство з питань електронного урядування України</v>
          </cell>
        </row>
        <row r="1118">
          <cell r="B1118" t="str">
            <v>2754000</v>
          </cell>
          <cell r="C1118" t="str">
            <v>Державне агентство з енергоефективності та енергозбереження України</v>
          </cell>
        </row>
        <row r="1119">
          <cell r="B1119" t="str">
            <v>2754010</v>
          </cell>
          <cell r="C1119" t="str">
            <v>Керівництво та управління у сфері ефективного використання енергетичних ресурсів</v>
          </cell>
        </row>
        <row r="1120">
          <cell r="B1120" t="str">
            <v>2754040</v>
          </cell>
          <cell r="C1120" t="str">
            <v>Державна підтримка заходів з енергозбереження через механізм здешевлення кредитів</v>
          </cell>
        </row>
        <row r="1121">
          <cell r="B1121" t="str">
            <v>2754060</v>
          </cell>
          <cell r="C1121" t="str">
            <v>Реалізація Державної цільової економічної програми енергоефективності</v>
          </cell>
        </row>
        <row r="1122">
          <cell r="B1122" t="str">
            <v>2755000</v>
          </cell>
          <cell r="C1122" t="str">
            <v>Державна служба України з питань геодезії, картографії та кадастру</v>
          </cell>
        </row>
        <row r="1123">
          <cell r="B1123" t="str">
            <v>2755010</v>
          </cell>
          <cell r="C1123" t="str">
            <v>Керівництво та управління у сфері геодезії, картографії та кадастру</v>
          </cell>
        </row>
        <row r="1124">
          <cell r="B1124" t="str">
            <v>2755020</v>
          </cell>
          <cell r="C1124" t="str">
            <v>Проведення земельної реформи</v>
          </cell>
        </row>
        <row r="1125">
          <cell r="B1125" t="str">
            <v>2755030</v>
          </cell>
          <cell r="C1125" t="str">
            <v>Загальнодержавні топографо-геодезичні та картографічні роботи, демаркація та делімітація державного кордону</v>
          </cell>
        </row>
        <row r="1126">
          <cell r="B1126" t="str">
            <v>2756000</v>
          </cell>
          <cell r="C1126" t="str">
            <v>Державне агентство з питань відновлення Донбасу</v>
          </cell>
        </row>
        <row r="1127">
          <cell r="B1127" t="str">
            <v>2756010</v>
          </cell>
          <cell r="C1127" t="str">
            <v>Керівництво та управління у сфері відновлення Донбасу</v>
          </cell>
        </row>
        <row r="1128">
          <cell r="B1128" t="str">
            <v>2760000</v>
          </cell>
          <cell r="C1128" t="str">
            <v>Міністерство регіонального розвитку, будівництва та житлово-комунального господарства України (загальнодержавні видатки та кредитування)</v>
          </cell>
        </row>
        <row r="1129">
          <cell r="B1129" t="str">
            <v>2761000</v>
          </cell>
          <cell r="C1129" t="str">
            <v>Міністерство регіонального розвитку, будівництва та житлово-комунального господарства України (загальнодержавні видатки та кредитування)</v>
          </cell>
        </row>
        <row r="1130">
          <cell r="B1130" t="str">
            <v>2761020</v>
          </cell>
          <cell r="C1130" t="str">
            <v>Субвенція з державного бюджету міському бюджету міста Івано-Франківська на відзначення 350-річчя міста Івано-Франківська</v>
          </cell>
        </row>
        <row r="1131">
          <cell r="B1131" t="str">
            <v>2761030</v>
          </cell>
          <cell r="C1131" t="str">
            <v>Субвенція з державного бюджету місцевим бюджетам на фінансування проектів транскордонного співробітництва</v>
          </cell>
        </row>
        <row r="1132">
          <cell r="B1132" t="str">
            <v>2761040</v>
          </cell>
          <cell r="C1132" t="str">
            <v>Субвенція з державного бюджету місцевим бюджетам на реалізацію заходів, спрямованих на розвиток системи охорони здоров'я у сільській місцевості</v>
          </cell>
        </row>
        <row r="1133">
          <cell r="B1133" t="str">
            <v>2761050</v>
          </cell>
          <cell r="C113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134">
          <cell r="B1134" t="str">
            <v>2761060</v>
          </cell>
          <cell r="C1134" t="str">
            <v>Субвенція з державного бюджету бюджету Василівського району на соціально-економічний розвиток смт. Степногірськ</v>
          </cell>
        </row>
        <row r="1135">
          <cell r="B1135" t="str">
            <v>2761070</v>
          </cell>
          <cell r="C1135" t="str">
            <v>Державний фонд регіонального розвитку</v>
          </cell>
        </row>
        <row r="1136">
          <cell r="B1136" t="str">
            <v>2761080</v>
          </cell>
          <cell r="C1136" t="str">
            <v>Субвенція з державного бюджету міському бюджету м. Львова на відновлення історичної спадщини міста</v>
          </cell>
        </row>
        <row r="1137">
          <cell r="B1137" t="str">
            <v>2761090</v>
          </cell>
          <cell r="C1137" t="str">
            <v>Субвенція з державного бюджету місцевим бюджетам на здійснення заходів щодо соціально-економічного розвитку окремих територій</v>
          </cell>
        </row>
        <row r="1138">
          <cell r="B1138" t="str">
            <v>2761100</v>
          </cell>
          <cell r="C1138"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139">
          <cell r="B1139" t="str">
            <v>2761110</v>
          </cell>
          <cell r="C1139" t="str">
            <v>Субвенція з державного бюджету місцевим бюджетам на забезпечення житлом працівників бюджетної сфери, які заключили контракт на 20 років</v>
          </cell>
        </row>
        <row r="1140">
          <cell r="B1140" t="str">
            <v>2761120</v>
          </cell>
          <cell r="C1140" t="str">
            <v>Субвенція з державного бюджету міському бюджету міста Дніпродзержинська на проведення протизсувних заходів у Шамишиній балці</v>
          </cell>
        </row>
        <row r="1141">
          <cell r="B1141" t="str">
            <v>2761130</v>
          </cell>
          <cell r="C1141" t="str">
            <v>Субвенція з державного бюджету місцевим бюджетам на формування інфраструктури об'єднаних територіальних громад</v>
          </cell>
        </row>
        <row r="1142">
          <cell r="B1142" t="str">
            <v>2761140</v>
          </cell>
          <cell r="C1142" t="str">
            <v>Субвенція з державного бюджету обласному бюджету Донецької області  на погашення заборгованості за електричну енергію підприємств водопостачання</v>
          </cell>
        </row>
        <row r="1143">
          <cell r="B1143" t="str">
            <v>2761150</v>
          </cell>
          <cell r="C114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144">
          <cell r="B1144" t="str">
            <v>2761160</v>
          </cell>
          <cell r="C1144" t="str">
            <v>Субвенція з державного бюджету бюджету Новоград-Волинського району Житомирської області на соціально-економічний розвиток району</v>
          </cell>
        </row>
        <row r="1145">
          <cell r="B1145" t="str">
            <v>2761170</v>
          </cell>
          <cell r="C1145" t="str">
            <v>Субвенція з державного бюджету міському бюджету міста Макіївка Донецької області на соціально-економічний розвиток</v>
          </cell>
        </row>
        <row r="1146">
          <cell r="B1146" t="str">
            <v>2761180</v>
          </cell>
          <cell r="C114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147">
          <cell r="B1147" t="str">
            <v>2761190</v>
          </cell>
          <cell r="C1147" t="str">
            <v>Субвенція з державного бюджету міському бюджету міста Бердянськ Запорізької області на укріплення Бердянської коси</v>
          </cell>
        </row>
        <row r="1148">
          <cell r="B1148" t="str">
            <v>2761200</v>
          </cell>
          <cell r="C1148" t="str">
            <v>Субвенція з державного бюджету міському бюджету міста Жовті Води Дніпропетровської області на соціально-економічний розвиток</v>
          </cell>
        </row>
        <row r="1149">
          <cell r="B1149" t="str">
            <v>2761210</v>
          </cell>
          <cell r="C114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150">
          <cell r="B1150" t="str">
            <v>2761220</v>
          </cell>
          <cell r="C1150" t="str">
            <v>Субвенція з державного бюджету міському бюджету міста Львова на реалізацію заходів з цілодобового водозабезпечення міста Львова</v>
          </cell>
        </row>
        <row r="1151">
          <cell r="B1151" t="str">
            <v>2761230</v>
          </cell>
          <cell r="C115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152">
          <cell r="B1152" t="str">
            <v>2761240</v>
          </cell>
          <cell r="C115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153">
          <cell r="B1153" t="str">
            <v>2761250</v>
          </cell>
          <cell r="C115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154">
          <cell r="B1154" t="str">
            <v>2761260</v>
          </cell>
          <cell r="C1154" t="str">
            <v>Субвенція з державного бюджету міському бюджету міста Дніпропетровська на соціально-економічний розвиток</v>
          </cell>
        </row>
        <row r="1155">
          <cell r="B1155" t="str">
            <v>2761270</v>
          </cell>
          <cell r="C1155" t="str">
            <v>Субвенція з державного бюджету міському бюджету міста Харцизьк Донецької області на соціально-економічний розвиток</v>
          </cell>
        </row>
        <row r="1156">
          <cell r="B1156" t="str">
            <v>2761280</v>
          </cell>
          <cell r="C115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157">
          <cell r="B1157" t="str">
            <v>2761290</v>
          </cell>
          <cell r="C1157" t="str">
            <v>Субвенція з державного бюджету міському бюджету міста Єнакієве Донецької області на соціально-економічний розвиток</v>
          </cell>
        </row>
        <row r="1158">
          <cell r="B1158" t="str">
            <v>2761300</v>
          </cell>
          <cell r="C115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159">
          <cell r="B1159" t="str">
            <v>2761310</v>
          </cell>
          <cell r="C115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160">
          <cell r="B1160" t="str">
            <v>2761320</v>
          </cell>
          <cell r="C116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161">
          <cell r="B1161" t="str">
            <v>2761350</v>
          </cell>
          <cell r="C116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162">
          <cell r="B1162" t="str">
            <v>2761360</v>
          </cell>
          <cell r="C116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163">
          <cell r="B1163" t="str">
            <v>2761370</v>
          </cell>
          <cell r="C116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164">
          <cell r="B1164" t="str">
            <v>2761380</v>
          </cell>
          <cell r="C116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165">
          <cell r="B1165" t="str">
            <v>2761390</v>
          </cell>
          <cell r="C116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166">
          <cell r="B1166" t="str">
            <v>2761400</v>
          </cell>
          <cell r="C1166" t="str">
            <v>Субвенція з державного бюджету районному бюджету Баранівського району Житомирської області на соціально-економічний розвиток</v>
          </cell>
        </row>
        <row r="1167">
          <cell r="B1167" t="str">
            <v>2761410</v>
          </cell>
          <cell r="C1167" t="str">
            <v>Субвенція з державного бюджету міському бюджету міста Новоград-Волинський Житомирської області на соціально-економічний розвиток</v>
          </cell>
        </row>
        <row r="1168">
          <cell r="B1168" t="str">
            <v>2761420</v>
          </cell>
          <cell r="C1168" t="str">
            <v>Субвенція з державного бюджету районному бюджету Новоград-Волинського району Житомирської області на соціально-економічний розвиток</v>
          </cell>
        </row>
        <row r="1169">
          <cell r="B1169" t="str">
            <v>2761430</v>
          </cell>
          <cell r="C1169" t="str">
            <v>Субвенція з державного бюджету районному бюджету Червоноармійського району Житомирської області на соціально-економічний розвиток</v>
          </cell>
        </row>
        <row r="1170">
          <cell r="B1170" t="str">
            <v>2761440</v>
          </cell>
          <cell r="C1170" t="str">
            <v>Субвенція з державного бюджету районному бюджету Ємільчинського району Житомирської області на соціально-економічний розвиток</v>
          </cell>
        </row>
        <row r="1171">
          <cell r="B1171" t="str">
            <v>2761450</v>
          </cell>
          <cell r="C117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172">
          <cell r="B1172" t="str">
            <v>2761460</v>
          </cell>
          <cell r="C117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173">
          <cell r="B1173" t="str">
            <v>2761470</v>
          </cell>
          <cell r="C117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174">
          <cell r="B1174" t="str">
            <v>2761480</v>
          </cell>
          <cell r="C117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175">
          <cell r="B1175" t="str">
            <v>2761490</v>
          </cell>
          <cell r="C117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176">
          <cell r="B1176" t="str">
            <v>2761500</v>
          </cell>
          <cell r="C1176" t="str">
            <v>Субвенція з державного бюджету міському бюджету міста Бровари на будівництво тролейбусної лінії  Бровари - Київ</v>
          </cell>
        </row>
        <row r="1177">
          <cell r="B1177" t="str">
            <v>2761510</v>
          </cell>
          <cell r="C1177" t="str">
            <v>Субвенція з державного бюджету міському бюджету міста Судака на відзначення 1800-річчя міста Судака</v>
          </cell>
        </row>
        <row r="1178">
          <cell r="B1178" t="str">
            <v>2761520</v>
          </cell>
          <cell r="C1178"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v>
          </cell>
        </row>
        <row r="1179">
          <cell r="B1179" t="str">
            <v>2761530</v>
          </cell>
          <cell r="C1179" t="str">
            <v>Субвенція з державного бюджету місцевим бюджетам на капітальний ремонт систем централізованого водопостачання та водовідведення</v>
          </cell>
        </row>
        <row r="1180">
          <cell r="B1180" t="str">
            <v>2761540</v>
          </cell>
          <cell r="C118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181">
          <cell r="B1181" t="str">
            <v>2761550</v>
          </cell>
          <cell r="C118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182">
          <cell r="B1182" t="str">
            <v>2761560</v>
          </cell>
          <cell r="C1182"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1183">
          <cell r="B1183" t="str">
            <v>2761590</v>
          </cell>
          <cell r="C1183"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v>
          </cell>
        </row>
        <row r="1184">
          <cell r="B1184" t="str">
            <v>2761600</v>
          </cell>
          <cell r="C1184" t="str">
            <v>Субвенція з державного бюджету місцевим бюджетам на реалізацію проектів в рамках Надзвичайної кредитної програми для відновлення України</v>
          </cell>
        </row>
        <row r="1185">
          <cell r="B1185" t="str">
            <v>2800000</v>
          </cell>
          <cell r="C1185" t="str">
            <v>Міністерство аграрної політики та продовольства України</v>
          </cell>
        </row>
        <row r="1186">
          <cell r="B1186" t="str">
            <v>2801000</v>
          </cell>
          <cell r="C1186" t="str">
            <v>Апарат Міністерства аграрної політики та продовольства України</v>
          </cell>
        </row>
        <row r="1187">
          <cell r="B1187" t="str">
            <v>2801010</v>
          </cell>
          <cell r="C1187" t="str">
            <v>Загальне керівництво та управління у сфері агропромислового комплексу</v>
          </cell>
        </row>
        <row r="1188">
          <cell r="B1188" t="str">
            <v>2801020</v>
          </cell>
          <cell r="C1188" t="str">
            <v>Створення та впровадження комплексної автоматизованої системи Міністерства аграрної політики та продовольства України</v>
          </cell>
        </row>
        <row r="1189">
          <cell r="B1189" t="str">
            <v>2801030</v>
          </cell>
          <cell r="C1189" t="str">
            <v>Фінансова підтримка заходів в агропромисловому комплексі шляхом здешевлення кредитів</v>
          </cell>
        </row>
        <row r="1190">
          <cell r="B1190" t="str">
            <v>2801040</v>
          </cell>
          <cell r="C1190"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191">
          <cell r="B1191" t="str">
            <v>2801050</v>
          </cell>
          <cell r="C1191"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192">
          <cell r="B1192" t="str">
            <v>2801060</v>
          </cell>
          <cell r="C1192" t="str">
            <v>Наукові розробки у сфері стандартизації та сертифікації сільськогосподарської продукції</v>
          </cell>
        </row>
        <row r="1193">
          <cell r="B1193" t="str">
            <v>2801070</v>
          </cell>
          <cell r="C1193" t="str">
            <v>Оздоровлення та відпочинок дітей працівників агропромислового комплексу</v>
          </cell>
        </row>
        <row r="1194">
          <cell r="B1194" t="str">
            <v>2801080</v>
          </cell>
          <cell r="C1194" t="str">
            <v>Підготовка кадрів для агропромислового комплексу вищими навчальними закладами І і ІІ рівнів акредитації</v>
          </cell>
        </row>
        <row r="1195">
          <cell r="B1195" t="str">
            <v>2801090</v>
          </cell>
          <cell r="C1195" t="str">
            <v>Фінансова підтримка заходів з розвитку скотарства, овочівництва, садівництва, виноградарства та ягідництва</v>
          </cell>
        </row>
        <row r="1196">
          <cell r="B1196" t="str">
            <v>2801100</v>
          </cell>
          <cell r="C1196"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197">
          <cell r="B1197" t="str">
            <v>2801110</v>
          </cell>
          <cell r="C1197" t="str">
            <v>Методичне забезпечення діяльності аграрних навчальних закладів</v>
          </cell>
        </row>
        <row r="1198">
          <cell r="B1198" t="str">
            <v>2801120</v>
          </cell>
          <cell r="C1198"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199">
          <cell r="B1199" t="str">
            <v>2801130</v>
          </cell>
          <cell r="C1199" t="str">
            <v>Підвищення кваліфікації фахівців агропромислового комплексу</v>
          </cell>
        </row>
        <row r="1200">
          <cell r="B1200" t="str">
            <v>2801140</v>
          </cell>
          <cell r="C1200" t="str">
            <v>Підвищення кваліфікації кадрів агропромислового комплексу закладами післядипломної освіти</v>
          </cell>
        </row>
        <row r="1201">
          <cell r="B1201" t="str">
            <v>2801150</v>
          </cell>
          <cell r="C1201" t="str">
            <v>Державна підтримка сільськогосподарських обслуговуючих кооперативів</v>
          </cell>
        </row>
        <row r="1202">
          <cell r="B1202" t="str">
            <v>2801160</v>
          </cell>
          <cell r="C1202"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203">
          <cell r="B1203" t="str">
            <v>2801170</v>
          </cell>
          <cell r="C1203" t="str">
            <v>Фінансування заходів по захисту, відтворенню та підвищенню родючості ірунтів</v>
          </cell>
        </row>
        <row r="1204">
          <cell r="B1204" t="str">
            <v>2801180</v>
          </cell>
          <cell r="C1204" t="str">
            <v>Фінансова підтримка заходів в агропромисловому комплексі</v>
          </cell>
        </row>
        <row r="1205">
          <cell r="B1205" t="str">
            <v>2801190</v>
          </cell>
          <cell r="C1205" t="str">
            <v>Селекція в тваринництві та птахівництві на підприємствах агропромислового комплексу</v>
          </cell>
        </row>
        <row r="1206">
          <cell r="B1206" t="str">
            <v>2801200</v>
          </cell>
          <cell r="C1206"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207">
          <cell r="B1207" t="str">
            <v>2801210</v>
          </cell>
          <cell r="C1207" t="str">
            <v>Бюджетна тваринницька дотація та державна підтримка виробництва продукції рослинництва</v>
          </cell>
        </row>
        <row r="1208">
          <cell r="B1208" t="str">
            <v>2801230</v>
          </cell>
          <cell r="C1208" t="str">
            <v>Фінансова підтримка розвитку фермерських господарств</v>
          </cell>
        </row>
        <row r="1209">
          <cell r="B1209" t="str">
            <v>2801240</v>
          </cell>
          <cell r="C1209"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210">
          <cell r="B1210" t="str">
            <v>2801250</v>
          </cell>
          <cell r="C1210"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211">
          <cell r="B1211" t="str">
            <v>2801260</v>
          </cell>
          <cell r="C1211" t="str">
            <v>Заходи з охорони і захисту, раціонального використання лісів, наданих в постійне користування агропромисловим підприємствам</v>
          </cell>
        </row>
        <row r="1212">
          <cell r="B1212" t="str">
            <v>2801270</v>
          </cell>
          <cell r="C1212" t="str">
            <v>Державна підтримка сільськогосподарської дорадчої служби</v>
          </cell>
        </row>
        <row r="1213">
          <cell r="B1213" t="str">
            <v>2801280</v>
          </cell>
          <cell r="C1213" t="str">
            <v>Фінансова підтримка агропромислових підприємств, що знаходяться в особливо складних кліматичних умовах</v>
          </cell>
        </row>
        <row r="1214">
          <cell r="B1214" t="str">
            <v>2801290</v>
          </cell>
          <cell r="C1214" t="str">
            <v>Проведення державних виставкових заходів у сфері агропромислового комплексу</v>
          </cell>
        </row>
        <row r="1215">
          <cell r="B1215" t="str">
            <v>2801300</v>
          </cell>
          <cell r="C1215" t="str">
            <v>Реформування та розвиток комунального господарства у сільській місцевості</v>
          </cell>
        </row>
        <row r="1216">
          <cell r="B1216" t="str">
            <v>2801310</v>
          </cell>
          <cell r="C1216" t="str">
            <v>Організація і регулювання діяльності установ в системі агропромислового комплексу та забезпечення діяльності Аграрного фонду</v>
          </cell>
        </row>
        <row r="1217">
          <cell r="B1217" t="str">
            <v>2801320</v>
          </cell>
          <cell r="C1217" t="str">
            <v>Дослідження і експериментальні розробки в системі агропромислового комплексу</v>
          </cell>
        </row>
        <row r="1218">
          <cell r="B1218" t="str">
            <v>2801330</v>
          </cell>
          <cell r="C1218" t="str">
            <v>Створення і забезпечення резервного запасу сортового та гібридного насіння</v>
          </cell>
        </row>
        <row r="1219">
          <cell r="B1219" t="str">
            <v>2801340</v>
          </cell>
          <cell r="C1219" t="str">
            <v>Запобігання розповсюдженню збудників інфекційних хвороб тварин</v>
          </cell>
        </row>
        <row r="1220">
          <cell r="B1220" t="str">
            <v>2801350</v>
          </cell>
          <cell r="C1220" t="str">
            <v>Державна підтримка розвитку хмелярства, закладення молодих садів, виноградників та ягідників і нагляд за ними</v>
          </cell>
        </row>
        <row r="1221">
          <cell r="B1221" t="str">
            <v>2801360</v>
          </cell>
          <cell r="C1221" t="str">
            <v>Часткова компенсація вартості електроенергії, використаної для поливу на зрошуваних землях</v>
          </cell>
        </row>
        <row r="1222">
          <cell r="B1222" t="str">
            <v>2801370</v>
          </cell>
          <cell r="C1222"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223">
          <cell r="B1223" t="str">
            <v>2801380</v>
          </cell>
          <cell r="C1223" t="str">
            <v>Повернення бюджетних позичок, наданих на закупівлю сільськогосподарської продукції за державним замовленням (контрактом) 1994-1997 років</v>
          </cell>
        </row>
        <row r="1224">
          <cell r="B1224" t="str">
            <v>2801390</v>
          </cell>
          <cell r="C1224"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225">
          <cell r="B1225" t="str">
            <v>2801400</v>
          </cell>
          <cell r="C1225" t="str">
            <v>Повернення кредитів, наданих з державного бюджету фермерським господарствам</v>
          </cell>
        </row>
        <row r="1226">
          <cell r="B1226" t="str">
            <v>2801410</v>
          </cell>
          <cell r="C1226" t="str">
            <v>Радіологічний захист населення та екологічне оздоровлення території, що зазнала радіоактивного забруднення</v>
          </cell>
        </row>
        <row r="1227">
          <cell r="B1227" t="str">
            <v>2801420</v>
          </cell>
          <cell r="C1227"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228">
          <cell r="B1228" t="str">
            <v>2801430</v>
          </cell>
          <cell r="C1228" t="str">
            <v>Часткова компенсація вартості складної сільськогосподарської техніки вітчизняного виробництва</v>
          </cell>
        </row>
        <row r="1229">
          <cell r="B1229" t="str">
            <v>2801440</v>
          </cell>
          <cell r="C1229"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230">
          <cell r="B1230" t="str">
            <v>2801450</v>
          </cell>
          <cell r="C123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231">
          <cell r="B1231" t="str">
            <v>2801460</v>
          </cell>
          <cell r="C1231" t="str">
            <v>Надання кредитів фермерським господарствам</v>
          </cell>
        </row>
        <row r="1232">
          <cell r="B1232" t="str">
            <v>2801470</v>
          </cell>
          <cell r="C1232" t="str">
            <v>Фінансова підтримка Української лабораторії якості і безпеки продукції агропромислового комплексу</v>
          </cell>
        </row>
        <row r="1233">
          <cell r="B1233" t="str">
            <v>2801480</v>
          </cell>
          <cell r="C1233" t="str">
            <v>Створення Державного земельного банку</v>
          </cell>
        </row>
        <row r="1234">
          <cell r="B1234" t="str">
            <v>2801490</v>
          </cell>
          <cell r="C1234" t="str">
            <v>Фінансова підтримка заходів в агропромисловому комплексі на умовах фінансового лізингу</v>
          </cell>
        </row>
        <row r="1235">
          <cell r="B1235" t="str">
            <v>2801500</v>
          </cell>
          <cell r="C1235"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236">
          <cell r="B1236" t="str">
            <v>2801510</v>
          </cell>
          <cell r="C1236" t="str">
            <v>Державна підтримка розвитку хмелярства</v>
          </cell>
        </row>
        <row r="1237">
          <cell r="B1237" t="str">
            <v>2801520</v>
          </cell>
          <cell r="C1237" t="str">
            <v>Фінансова підтримка створення оптових ринків сільськогосподарської продукції</v>
          </cell>
        </row>
        <row r="1238">
          <cell r="B1238" t="str">
            <v>2801530</v>
          </cell>
          <cell r="C1238" t="str">
            <v>Повернення коштів, наданих Міністерству аграрної політики та продовольства України для кредитування Аграрного фонду</v>
          </cell>
        </row>
        <row r="1239">
          <cell r="B1239" t="str">
            <v>2801540</v>
          </cell>
          <cell r="C1239" t="str">
            <v>Державна підтримка галузі тваринництва</v>
          </cell>
        </row>
        <row r="1240">
          <cell r="B1240" t="str">
            <v>2801550</v>
          </cell>
          <cell r="C1240"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241">
          <cell r="B1241" t="str">
            <v>2801560</v>
          </cell>
          <cell r="C1241"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242">
          <cell r="B1242" t="str">
            <v>2801570</v>
          </cell>
          <cell r="C1242" t="str">
            <v>Забезпечення діяльності Аграрного фонду</v>
          </cell>
        </row>
        <row r="1243">
          <cell r="B1243" t="str">
            <v>2801580</v>
          </cell>
          <cell r="C1243" t="str">
            <v>Фінансова підтримка сільгосптоваровиробників</v>
          </cell>
        </row>
        <row r="1244">
          <cell r="B1244" t="str">
            <v>2801590</v>
          </cell>
          <cell r="C1244" t="str">
            <v>Часткове відшкодування вартості будівництва нових тепличних комплексів</v>
          </cell>
        </row>
        <row r="1245">
          <cell r="B1245" t="str">
            <v>2801800</v>
          </cell>
          <cell r="C1245"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246">
          <cell r="B1246" t="str">
            <v>2801900</v>
          </cell>
          <cell r="C1246" t="str">
            <v>Видатки із Стабілізаційного фонду на підтримку АПК</v>
          </cell>
        </row>
        <row r="1247">
          <cell r="B1247" t="str">
            <v>2802000</v>
          </cell>
          <cell r="C1247" t="str">
            <v>Державна ветеринарна та фітосанітарна служба України</v>
          </cell>
        </row>
        <row r="1248">
          <cell r="B1248" t="str">
            <v>2802010</v>
          </cell>
          <cell r="C1248" t="str">
            <v>Керівництво та управління у сфері ветеринарної медицини та фітосанітарної служби України</v>
          </cell>
        </row>
        <row r="1249">
          <cell r="B1249" t="str">
            <v>2802020</v>
          </cell>
          <cell r="C1249" t="str">
            <v>Протиепізоотичні заходи та участь у Міжнародному епізоотичному бюро</v>
          </cell>
        </row>
        <row r="1250">
          <cell r="B1250" t="str">
            <v>2802030</v>
          </cell>
          <cell r="C1250" t="str">
            <v>Організація та регулювання діяльності установ ветеринарної медицини та фітосанітарної служби</v>
          </cell>
        </row>
        <row r="1251">
          <cell r="B1251" t="str">
            <v>2802040</v>
          </cell>
          <cell r="C1251" t="str">
            <v>Організація і регулювання діяльності установ агропромислового комплексу з карантину рослин</v>
          </cell>
        </row>
        <row r="1252">
          <cell r="B1252" t="str">
            <v>2802050</v>
          </cell>
          <cell r="C1252" t="str">
            <v>Організація і регулювання діяльності установ в системі охорони прав на сорти рослин</v>
          </cell>
        </row>
        <row r="1253">
          <cell r="B1253" t="str">
            <v>2802070</v>
          </cell>
          <cell r="C1253" t="str">
            <v>Формування національних сортових рослинних ресурсів</v>
          </cell>
        </row>
        <row r="1254">
          <cell r="B1254" t="str">
            <v>2802080</v>
          </cell>
          <cell r="C1254" t="str">
            <v>Участь у міжнародному союзі по охороні нових сортів рослин (УПОВ)</v>
          </cell>
        </row>
        <row r="1255">
          <cell r="B1255" t="str">
            <v>2802090</v>
          </cell>
          <cell r="C1255"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256">
          <cell r="B1256" t="str">
            <v>2802100</v>
          </cell>
          <cell r="C1256"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257">
          <cell r="B1257" t="str">
            <v>2803000</v>
          </cell>
          <cell r="C1257" t="str">
            <v>Державна служба України з питань геодезії, картографії та кадастру</v>
          </cell>
        </row>
        <row r="1258">
          <cell r="B1258" t="str">
            <v>2803010</v>
          </cell>
          <cell r="C1258" t="str">
            <v>Керівництво та управління у сфері геодезії, картографії та кадастру</v>
          </cell>
        </row>
        <row r="1259">
          <cell r="B1259" t="str">
            <v>2803020</v>
          </cell>
          <cell r="C1259" t="str">
            <v>Проведення земельної реформи</v>
          </cell>
        </row>
        <row r="1260">
          <cell r="B1260" t="str">
            <v>2803030</v>
          </cell>
          <cell r="C1260" t="str">
            <v>Загальнодержавні топографо-геодезичні та картографічні роботи, демаркація та делімітація державного кордону</v>
          </cell>
        </row>
        <row r="1261">
          <cell r="B1261" t="str">
            <v>2803040</v>
          </cell>
          <cell r="C1261" t="str">
            <v>Збереження, відтворення та забезпечення раціонального використання земельних ресурсів</v>
          </cell>
        </row>
        <row r="1262">
          <cell r="B1262" t="str">
            <v>2803050</v>
          </cell>
          <cell r="C1262" t="str">
            <v>Повернення кредиту наданого на розвиток системи кадастру</v>
          </cell>
        </row>
        <row r="1263">
          <cell r="B1263" t="str">
            <v>2803600</v>
          </cell>
          <cell r="C1263" t="str">
            <v>Видача державних актів на право приватної власності на землю в сільській місцевості</v>
          </cell>
        </row>
        <row r="1264">
          <cell r="B1264" t="str">
            <v>2803610</v>
          </cell>
          <cell r="C1264" t="str">
            <v>Надання кредитів на розвиток системи кадастру</v>
          </cell>
        </row>
        <row r="1265">
          <cell r="B1265" t="str">
            <v>2804000</v>
          </cell>
          <cell r="C1265" t="str">
            <v>Державне агентство рибного господарства України</v>
          </cell>
        </row>
        <row r="1266">
          <cell r="B1266" t="str">
            <v>2804010</v>
          </cell>
          <cell r="C1266" t="str">
            <v>Керівництво та управління у сфері рибного господарства</v>
          </cell>
        </row>
        <row r="1267">
          <cell r="B1267" t="str">
            <v>2804020</v>
          </cell>
          <cell r="C1267" t="str">
            <v>Організація діяльності рибовідтворювальних комплексів та інших бюджетних установ  у сфері рибного господарства</v>
          </cell>
        </row>
        <row r="1268">
          <cell r="B1268" t="str">
            <v>2804030</v>
          </cell>
          <cell r="C1268" t="str">
            <v>Прикладні науково-технічні розробки, виконання робіт за державними замовленнями у сфері рибного господарства</v>
          </cell>
        </row>
        <row r="1269">
          <cell r="B1269" t="str">
            <v>2804040</v>
          </cell>
          <cell r="C1269" t="str">
            <v>Підготовка кадрів у сфері рибного господарства вищими навчальними закладами І і ІІ рівнів акредитації</v>
          </cell>
        </row>
        <row r="1270">
          <cell r="B1270" t="str">
            <v>2804050</v>
          </cell>
          <cell r="C1270" t="str">
            <v>Підготовка кадрів у сфері рибного господарства вищими навчальними закладами ІІІ і ІV рівнів акредитації</v>
          </cell>
        </row>
        <row r="1271">
          <cell r="B1271" t="str">
            <v>2804070</v>
          </cell>
          <cell r="C1271" t="str">
            <v>Селекція у рибному господарстві та відтворення водних біоресурсів у внутрішніх водоймах та Азово-Чорноморському басейні</v>
          </cell>
        </row>
        <row r="1272">
          <cell r="B1272" t="str">
            <v>2804080</v>
          </cell>
          <cell r="C1272" t="str">
            <v>Селекція у рибному господарстві</v>
          </cell>
        </row>
        <row r="1273">
          <cell r="B1273" t="str">
            <v>2804090</v>
          </cell>
          <cell r="C1273" t="str">
            <v>Міжнародна діяльність у галузі рибного  господарства</v>
          </cell>
        </row>
        <row r="1274">
          <cell r="B1274" t="str">
            <v>2804100</v>
          </cell>
          <cell r="C1274" t="str">
            <v>Заходи по операціях фінансового лізингу суден рибопромислового флоту</v>
          </cell>
        </row>
        <row r="1275">
          <cell r="B1275" t="str">
            <v>2804110</v>
          </cell>
          <cell r="C1275"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276">
          <cell r="B1276" t="str">
            <v>2805000</v>
          </cell>
          <cell r="C1276" t="str">
            <v>Державне агентство лісових ресурсів України</v>
          </cell>
        </row>
        <row r="1277">
          <cell r="B1277" t="str">
            <v>2805010</v>
          </cell>
          <cell r="C1277" t="str">
            <v>Керівництво та управління у сфері лісового господарства</v>
          </cell>
        </row>
        <row r="1278">
          <cell r="B1278" t="str">
            <v>2805020</v>
          </cell>
          <cell r="C1278" t="str">
            <v>Дослідження, прикладні розробки  та підготовка наукових кадрів у сфері лісового господарства</v>
          </cell>
        </row>
        <row r="1279">
          <cell r="B1279" t="str">
            <v>2805060</v>
          </cell>
          <cell r="C1279" t="str">
            <v>Ведення лісового і мисливського господарства, охорона і захист лісів в лісовому фонді</v>
          </cell>
        </row>
        <row r="1280">
          <cell r="B1280" t="str">
            <v>2806000</v>
          </cell>
          <cell r="C1280" t="str">
            <v>Національна акціонерна компанія "Украгролізинг"</v>
          </cell>
        </row>
        <row r="1281">
          <cell r="B1281" t="str">
            <v>2806030</v>
          </cell>
          <cell r="C1281" t="str">
            <v>Заходи по операціях фінансового лізингу вітчизняної сільськогосподарської техніки</v>
          </cell>
        </row>
        <row r="1282">
          <cell r="B1282" t="str">
            <v>2806120</v>
          </cell>
          <cell r="C1282" t="str">
            <v>Заходи по операціях фінансового лізингу вітчизняної сільськогосподарської техніки</v>
          </cell>
        </row>
        <row r="1283">
          <cell r="B1283" t="str">
            <v>2806130</v>
          </cell>
          <cell r="C1283"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284">
          <cell r="B1284" t="str">
            <v>2806140</v>
          </cell>
          <cell r="C1284" t="str">
            <v>Придбання сільськогосподарської техніки на умовах фінансового лізингу та заходи по операціях фінансового лізингу</v>
          </cell>
        </row>
        <row r="1285">
          <cell r="B1285" t="str">
            <v>2806150</v>
          </cell>
          <cell r="C1285"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286">
          <cell r="B1286" t="str">
            <v>2806160</v>
          </cell>
          <cell r="C1286"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287">
          <cell r="B1287" t="str">
            <v>2806220</v>
          </cell>
          <cell r="C1287"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288">
          <cell r="B1288" t="str">
            <v>2806230</v>
          </cell>
          <cell r="C1288" t="str">
            <v>Заходи по операціях фінансового лізингу вітчизняної сільськогосподарської техніки</v>
          </cell>
        </row>
        <row r="1289">
          <cell r="B1289" t="str">
            <v>2806240</v>
          </cell>
          <cell r="C1289" t="str">
            <v>Збільшення статутного фонду НАК "Украгролізинг" для придбання сільськогосподарської техніки, обладнання та племінної худоби</v>
          </cell>
        </row>
        <row r="1290">
          <cell r="B1290" t="str">
            <v>2806250</v>
          </cell>
          <cell r="C1290"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291">
          <cell r="B1291" t="str">
            <v>2807000</v>
          </cell>
          <cell r="C1291" t="str">
            <v>Державна інспекція сільського господарства України</v>
          </cell>
        </row>
        <row r="1292">
          <cell r="B1292" t="str">
            <v>2807010</v>
          </cell>
          <cell r="C1292" t="str">
            <v>Здійснення державного контролю у галузі сільського господарства</v>
          </cell>
        </row>
        <row r="1293">
          <cell r="B1293" t="str">
            <v>2807020</v>
          </cell>
          <cell r="C1293" t="str">
            <v>Організація та регулювання діяльності установ в системі Державної інспекції сільського господарства України</v>
          </cell>
        </row>
        <row r="1294">
          <cell r="B1294" t="str">
            <v>2808000</v>
          </cell>
          <cell r="C1294" t="str">
            <v>Національна академія аграрних наук України</v>
          </cell>
        </row>
        <row r="1295">
          <cell r="B1295" t="str">
            <v>2808020</v>
          </cell>
          <cell r="C1295" t="str">
            <v>Наукова і організаційна діяльність президії Національної академії аграрних наук України</v>
          </cell>
        </row>
        <row r="1296">
          <cell r="B1296" t="str">
            <v>2808030</v>
          </cell>
          <cell r="C1296"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297">
          <cell r="B1297" t="str">
            <v>2808080</v>
          </cell>
          <cell r="C1297" t="str">
            <v>Здійснення заходів щодо підтримки науково-дослідних господарств</v>
          </cell>
        </row>
        <row r="1298">
          <cell r="B1298" t="str">
            <v>2808100</v>
          </cell>
          <cell r="C1298" t="str">
            <v>Збереження природно-заповідного фонду в біосферному заповіднику "Асканія-Нова"</v>
          </cell>
        </row>
        <row r="1299">
          <cell r="B1299" t="str">
            <v>2809000</v>
          </cell>
          <cell r="C1299" t="str">
            <v>Державна служба України з питань безпечності харчових продуктів та захисту споживачів</v>
          </cell>
        </row>
        <row r="1300">
          <cell r="B1300" t="str">
            <v>2809010</v>
          </cell>
          <cell r="C1300" t="str">
            <v>Керівництво та управління у сфері безпечності харчових продуктів та захисту споживачів</v>
          </cell>
        </row>
        <row r="1301">
          <cell r="B1301" t="str">
            <v>2809020</v>
          </cell>
          <cell r="C1301" t="str">
            <v>Протиепізоотичні заходи та участь у  Міжнародному епізоотичному бюро</v>
          </cell>
        </row>
        <row r="1302">
          <cell r="B1302" t="str">
            <v>2809030</v>
          </cell>
          <cell r="C1302"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303">
          <cell r="B1303" t="str">
            <v>2809040</v>
          </cell>
          <cell r="C1303" t="str">
            <v>Проведення лабораторних випробувань, вимірювань, досліджень та експертизи під час здійснення державного контролю (нагляду)</v>
          </cell>
        </row>
        <row r="1304">
          <cell r="B1304" t="str">
            <v>3000000</v>
          </cell>
          <cell r="C1304" t="str">
            <v>Державна служба статистики України</v>
          </cell>
        </row>
        <row r="1305">
          <cell r="B1305" t="str">
            <v>3001000</v>
          </cell>
          <cell r="C1305" t="str">
            <v>Апарат Державної служби статистики України</v>
          </cell>
        </row>
        <row r="1306">
          <cell r="B1306" t="str">
            <v>3100000</v>
          </cell>
          <cell r="C1306" t="str">
            <v>Міністерство інфраструктури України</v>
          </cell>
        </row>
        <row r="1307">
          <cell r="B1307" t="str">
            <v>3101000</v>
          </cell>
          <cell r="C1307" t="str">
            <v>Апарат Міністерства інфраструктури України</v>
          </cell>
        </row>
        <row r="1308">
          <cell r="B1308" t="str">
            <v>3101010</v>
          </cell>
          <cell r="C1308" t="str">
            <v>Загальне керівництво та управління у сфері інфраструктури</v>
          </cell>
        </row>
        <row r="1309">
          <cell r="B1309" t="str">
            <v>3101030</v>
          </cell>
          <cell r="C1309"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310">
          <cell r="B1310" t="str">
            <v>3101050</v>
          </cell>
          <cell r="C1310" t="str">
            <v>Підготовка кадрів для сфери автомобільного транспорту вищими навчальними закладами І і ІІ рівнів акредитації</v>
          </cell>
        </row>
        <row r="1311">
          <cell r="B1311" t="str">
            <v>3101060</v>
          </cell>
          <cell r="C1311"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312">
          <cell r="B1312" t="str">
            <v>3101070</v>
          </cell>
          <cell r="C131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3">
          <cell r="B1313" t="str">
            <v>3101090</v>
          </cell>
          <cell r="C1313" t="str">
            <v>Підвищення кваліфікації державних службовців п'ятої - сьомої категорій у сфері транспорту</v>
          </cell>
        </row>
        <row r="1314">
          <cell r="B1314" t="str">
            <v>3101120</v>
          </cell>
          <cell r="C1314" t="str">
            <v>Придбання літаків АН-148 через державне лізингове підприємство</v>
          </cell>
        </row>
        <row r="1315">
          <cell r="B1315" t="str">
            <v>3101130</v>
          </cell>
          <cell r="C1315" t="str">
            <v>Створення навчально-тренувального центру підготовки авіаційного персоналу літака АН-148 на ДП "Лізингтехтранс"</v>
          </cell>
        </row>
        <row r="1316">
          <cell r="B1316" t="str">
            <v>3101140</v>
          </cell>
          <cell r="C1316" t="str">
            <v>Будівництво залізнично-автомобільного мостового переходу через р. Дніпро у м. Києві</v>
          </cell>
        </row>
        <row r="1317">
          <cell r="B1317" t="str">
            <v>3101150</v>
          </cell>
          <cell r="C1317" t="str">
            <v>Будівництво та розвиток мережі метрополітенів</v>
          </cell>
        </row>
        <row r="1318">
          <cell r="B1318" t="str">
            <v>3101160</v>
          </cell>
          <cell r="C1318" t="str">
            <v>Прикладні розробки у сфері розвитку туризму</v>
          </cell>
        </row>
        <row r="1319">
          <cell r="B1319" t="str">
            <v>3101180</v>
          </cell>
          <cell r="C1319" t="str">
            <v>Фінансова підтримка розвитку туризму</v>
          </cell>
        </row>
        <row r="1320">
          <cell r="B1320" t="str">
            <v>3101190</v>
          </cell>
          <cell r="C1320" t="str">
            <v>Відшкодування витрат державних підприємств зв'язку на розповсюдження вітчизняних періодичних друкованих видань</v>
          </cell>
        </row>
        <row r="1321">
          <cell r="B1321" t="str">
            <v>3101210</v>
          </cell>
          <cell r="C1321"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322">
          <cell r="B1322" t="str">
            <v>3101220</v>
          </cell>
          <cell r="C1322"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323">
          <cell r="B1323" t="str">
            <v>3101230</v>
          </cell>
          <cell r="C1323" t="str">
            <v>Здійснення заходів щодо підтримки впровадження транспортної стратегії України</v>
          </cell>
        </row>
        <row r="1324">
          <cell r="B1324" t="str">
            <v>3101240</v>
          </cell>
          <cell r="C1324" t="str">
            <v>Фінансове забезпечення заходів із забезпечення безпеки дорожнього руху відповідно до державних програм</v>
          </cell>
        </row>
        <row r="1325">
          <cell r="B1325" t="str">
            <v>3101600</v>
          </cell>
          <cell r="C1325" t="str">
            <v>Відновлення транспортної інфраструктури у Східних регіонах України</v>
          </cell>
        </row>
        <row r="1326">
          <cell r="B1326" t="str">
            <v>3101610</v>
          </cell>
          <cell r="C1326" t="str">
            <v>Розвиток міського пасажирського транспорту в містах України</v>
          </cell>
        </row>
        <row r="1327">
          <cell r="B1327" t="str">
            <v>3101620</v>
          </cell>
          <cell r="C1327" t="str">
            <v>Модернізація Української залізниці</v>
          </cell>
        </row>
        <row r="1328">
          <cell r="B1328" t="str">
            <v>3101700</v>
          </cell>
          <cell r="C1328" t="str">
            <v>Запобігання можливому затопленню територій внаслідок льодоходу, повені та паводків у 2010 році</v>
          </cell>
        </row>
        <row r="1329">
          <cell r="B1329" t="str">
            <v>3101810</v>
          </cell>
          <cell r="C1329" t="str">
            <v>Проектування робіт по будівництву транспортного переходу через Керченську протоку</v>
          </cell>
        </row>
        <row r="1330">
          <cell r="B1330" t="str">
            <v>3102000</v>
          </cell>
          <cell r="C1330" t="str">
            <v>Державна інспекція України з безпеки на наземному транспорті</v>
          </cell>
        </row>
        <row r="1331">
          <cell r="B1331" t="str">
            <v>3102010</v>
          </cell>
          <cell r="C1331" t="str">
            <v>Здійснення державного контролю з питань безпеки на наземному транспорті</v>
          </cell>
        </row>
        <row r="1332">
          <cell r="B1332" t="str">
            <v>3103000</v>
          </cell>
          <cell r="C1332" t="str">
            <v>Державна інспекція України з безпеки на морському та річковому транспорті</v>
          </cell>
        </row>
        <row r="1333">
          <cell r="B1333" t="str">
            <v>3103010</v>
          </cell>
          <cell r="C1333" t="str">
            <v>Здійснення державного контролю з питань безпеки на морському та річковому транспорті</v>
          </cell>
        </row>
        <row r="1334">
          <cell r="B1334" t="str">
            <v>3103070</v>
          </cell>
          <cell r="C1334" t="str">
            <v>Реконструкція , модернізація та придбання спеціального флоту для використання на внутрішніх водних шляхах</v>
          </cell>
        </row>
        <row r="1335">
          <cell r="B1335" t="str">
            <v>3103080</v>
          </cell>
          <cell r="C1335" t="str">
            <v>Забезпечення функціонування національної системи пошуку і рятування в морському пошуково-рятувальному районі України</v>
          </cell>
        </row>
        <row r="1336">
          <cell r="B1336" t="str">
            <v>3104000</v>
          </cell>
          <cell r="C1336" t="str">
            <v>Державна адміністрація залізничного транспорту</v>
          </cell>
        </row>
        <row r="1337">
          <cell r="B1337" t="str">
            <v>3104020</v>
          </cell>
          <cell r="C1337" t="str">
            <v>Підготовка кадрів для сфери залізничного транспорту вищими навчальними закладами І і ІІ рівнів акредитації</v>
          </cell>
        </row>
        <row r="1338">
          <cell r="B1338" t="str">
            <v>3104030</v>
          </cell>
          <cell r="C1338" t="str">
            <v>Методичне забезпечення діяльності вищих навчальних закладів Державної адміністрації залізничного транспорту</v>
          </cell>
        </row>
        <row r="1339">
          <cell r="B1339" t="str">
            <v>3104040</v>
          </cell>
          <cell r="C1339" t="str">
            <v>Медичне обслуговування працівників та пасажирів залізничного транспорту</v>
          </cell>
        </row>
        <row r="1340">
          <cell r="B1340" t="str">
            <v>3104050</v>
          </cell>
          <cell r="C1340" t="str">
            <v>Створення банків крові та її компонентів для лікування працівників залізничного транспорту</v>
          </cell>
        </row>
        <row r="1341">
          <cell r="B1341" t="str">
            <v>3104060</v>
          </cell>
          <cell r="C1341" t="str">
            <v>Амбулаторно-поліклінічне обслуговування працівників та пасажирів залізничного транспорту</v>
          </cell>
        </row>
        <row r="1342">
          <cell r="B1342" t="str">
            <v>3105000</v>
          </cell>
          <cell r="C1342" t="str">
            <v>Адміністрація Державної спеціальної служби транспорту України</v>
          </cell>
        </row>
        <row r="1343">
          <cell r="B1343" t="str">
            <v>3105010</v>
          </cell>
          <cell r="C1343" t="str">
            <v>Забезпечення діяльності Державної спеціальної служби транспорту</v>
          </cell>
        </row>
        <row r="1344">
          <cell r="B1344" t="str">
            <v>3105020</v>
          </cell>
          <cell r="C1344" t="str">
            <v>Заходи, пов'язані із переходом на військову службу за контрактом</v>
          </cell>
        </row>
        <row r="1345">
          <cell r="B1345" t="str">
            <v>3105030</v>
          </cell>
          <cell r="C1345" t="str">
            <v>Видатки для Державної спеціальної служби транспорту України на реалізацію заходів щодо підвищення обороноздатності і безпеки держави</v>
          </cell>
        </row>
        <row r="1346">
          <cell r="B1346" t="str">
            <v>3106000</v>
          </cell>
          <cell r="C1346" t="str">
            <v>Державне агентство автомобільних доріг України</v>
          </cell>
        </row>
        <row r="1347">
          <cell r="B1347" t="str">
            <v>3106060</v>
          </cell>
          <cell r="C1347" t="str">
            <v>Спецоб'єкти</v>
          </cell>
        </row>
        <row r="1348">
          <cell r="B1348" t="str">
            <v>3106080</v>
          </cell>
          <cell r="C1348" t="str">
            <v>Компенсація витрат УДППЗ "Укрпошта", пов'язаних з наданням послуг на пільгових умовах</v>
          </cell>
        </row>
        <row r="1349">
          <cell r="B1349" t="str">
            <v>3107000</v>
          </cell>
          <cell r="C1349" t="str">
            <v>Державне агентство інфраструктурних проектів України</v>
          </cell>
        </row>
        <row r="1350">
          <cell r="B1350" t="str">
            <v>3107010</v>
          </cell>
          <cell r="C1350" t="str">
            <v>Організаційне забезпечення реалізації інфраструктурних проектів</v>
          </cell>
        </row>
        <row r="1351">
          <cell r="B1351" t="str">
            <v>3107030</v>
          </cell>
          <cell r="C1351" t="str">
            <v>Здійснення заходів з підготовки і проведення Євро-2012 в інформаційній сфері</v>
          </cell>
        </row>
        <row r="1352">
          <cell r="B1352" t="str">
            <v>3107050</v>
          </cell>
          <cell r="C1352" t="str">
            <v>Будівництво залізнично-автомобільного мостового переходу через р. Дніпро у м. Києві</v>
          </cell>
        </row>
        <row r="1353">
          <cell r="B1353" t="str">
            <v>3107060</v>
          </cell>
          <cell r="C1353" t="str">
            <v>Будівництво, реконструкція, ремонт та проектування аеропортів в рамках підготовки до Євро-2012</v>
          </cell>
        </row>
        <row r="1354">
          <cell r="B1354" t="str">
            <v>3107070</v>
          </cell>
          <cell r="C1354" t="str">
            <v>Реконструкція стадіону Національного спортивного комплексу "Олімпійський"</v>
          </cell>
        </row>
        <row r="1355">
          <cell r="B1355" t="str">
            <v>3107080</v>
          </cell>
          <cell r="C1355" t="str">
            <v>Будівництво стадіону у м. Львові, необхідного для проведення Євро-2012</v>
          </cell>
        </row>
        <row r="1356">
          <cell r="B1356" t="str">
            <v>3107090</v>
          </cell>
          <cell r="C1356"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357">
          <cell r="B1357" t="str">
            <v>3107100</v>
          </cell>
          <cell r="C1357" t="str">
            <v>Будівництво та облаштування функціональних зон на території, прилеглій до стадіону Національного спортивного комплексу "Олімпійський"</v>
          </cell>
        </row>
        <row r="1358">
          <cell r="B1358" t="str">
            <v>3107110</v>
          </cell>
          <cell r="C1358" t="str">
            <v>Будівництво нових та реконструкція діючих тренувальних баз для забезпечення тренувань команд-учасниць чемпіонату Євро-2012</v>
          </cell>
        </row>
        <row r="1359">
          <cell r="B1359" t="str">
            <v>3107120</v>
          </cell>
          <cell r="C1359" t="str">
            <v>Будівництво, реконструкція, ремонт автомобільних доріг комунальної власності у містах проведення Євро-2012</v>
          </cell>
        </row>
        <row r="1360">
          <cell r="B1360" t="str">
            <v>3107130</v>
          </cell>
          <cell r="C1360"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361">
          <cell r="B1361" t="str">
            <v>3107140</v>
          </cell>
          <cell r="C1361" t="str">
            <v>Оновлення парку трамвайних вагонів у містах проведення Євро-2012</v>
          </cell>
        </row>
        <row r="1362">
          <cell r="B1362" t="str">
            <v>3107150</v>
          </cell>
          <cell r="C1362" t="str">
            <v>Будівництво та реконструкція трамвайних і тролейбусних ліній у містах проведення Євро-2012</v>
          </cell>
        </row>
        <row r="1363">
          <cell r="B1363" t="str">
            <v>3107160</v>
          </cell>
          <cell r="C1363" t="str">
            <v>Придбання автобусів та тролейбусів на умовах фінансового лізингу в рамках підготовки і проведення  Євро-2012</v>
          </cell>
        </row>
        <row r="1364">
          <cell r="B1364" t="str">
            <v>3107170</v>
          </cell>
          <cell r="C1364" t="str">
            <v>Будівництво та реконструкція об'єктів електроенергетики в містах проведення Євро - 2012</v>
          </cell>
        </row>
        <row r="1365">
          <cell r="B1365" t="str">
            <v>3107180</v>
          </cell>
          <cell r="C1365" t="str">
            <v>Заходи, спрямовані на залучення інвестицій для підготовки Євро-2012 та здійснення її моніторингу</v>
          </cell>
        </row>
        <row r="1366">
          <cell r="B1366" t="str">
            <v>3107190</v>
          </cell>
          <cell r="C1366"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367">
          <cell r="B1367" t="str">
            <v>3107200</v>
          </cell>
          <cell r="C1367" t="str">
            <v>Будівництво та забезпечення розвитку метрополітену в містах, в яких відбуватимуться матчі чемпіонату Євро-2012</v>
          </cell>
        </row>
        <row r="1368">
          <cell r="B1368" t="str">
            <v>3107210</v>
          </cell>
          <cell r="C1368"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369">
          <cell r="B1369" t="str">
            <v>3107250</v>
          </cell>
          <cell r="C1369" t="str">
            <v>Виконання Державної цільової програми з питань підготовки та проведення в Україні фінальної частини чемпіонату Європи 2012 року з футболу</v>
          </cell>
        </row>
        <row r="1370">
          <cell r="B1370" t="str">
            <v>3107260</v>
          </cell>
          <cell r="C1370" t="str">
            <v>Будівництво спортивних споруд з штучним льодом відповідно до Державної цільової соціальної програми "Хокей України"</v>
          </cell>
        </row>
        <row r="1371">
          <cell r="B1371" t="str">
            <v>3107270</v>
          </cell>
          <cell r="C1371"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372">
          <cell r="B1372" t="str">
            <v>3108000</v>
          </cell>
          <cell r="C1372" t="str">
            <v>Державна авіаційна служба України</v>
          </cell>
        </row>
        <row r="1373">
          <cell r="B1373" t="str">
            <v>3108010</v>
          </cell>
          <cell r="C1373" t="str">
            <v>Керівництво та управління у сфері авіаційного транспорту</v>
          </cell>
        </row>
        <row r="1374">
          <cell r="B1374" t="str">
            <v>3108020</v>
          </cell>
          <cell r="C1374"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375">
          <cell r="B1375" t="str">
            <v>3108030</v>
          </cell>
          <cell r="C1375"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376">
          <cell r="B1376" t="str">
            <v>3108050</v>
          </cell>
          <cell r="C1376" t="str">
            <v>Придбання повітряних суден</v>
          </cell>
        </row>
        <row r="1377">
          <cell r="B1377" t="str">
            <v>3108060</v>
          </cell>
          <cell r="C1377" t="str">
            <v>Будівництво, реконструкція, ремонт та проектування аеропортів в рамках підготовки до Євро-2012</v>
          </cell>
        </row>
        <row r="1378">
          <cell r="B1378" t="str">
            <v>3108070</v>
          </cell>
          <cell r="C1378" t="str">
            <v>Придбання літаків на умовах фінансового лізингу</v>
          </cell>
        </row>
        <row r="1379">
          <cell r="B1379" t="str">
            <v>3108830</v>
          </cell>
          <cell r="C1379" t="str">
            <v>Будівництво, реконструкція та ремонт аеропортів державної і комунальної власності</v>
          </cell>
        </row>
        <row r="1380">
          <cell r="B1380" t="str">
            <v>3109000</v>
          </cell>
          <cell r="C1380" t="str">
            <v>Державна служба України з безпеки на транспорті</v>
          </cell>
        </row>
        <row r="1381">
          <cell r="B1381" t="str">
            <v>3109010</v>
          </cell>
          <cell r="C1381" t="str">
            <v>Здійснення державного контролю з питань безпеки на транспорті</v>
          </cell>
        </row>
        <row r="1382">
          <cell r="B1382" t="str">
            <v>3110000</v>
          </cell>
          <cell r="C1382" t="str">
            <v>Державне агентство автомобільних доріг України</v>
          </cell>
        </row>
        <row r="1383">
          <cell r="B1383" t="str">
            <v>3111000</v>
          </cell>
          <cell r="C1383" t="str">
            <v>Апарат Державного агентства автомобільних доріг України</v>
          </cell>
        </row>
        <row r="1384">
          <cell r="B1384" t="str">
            <v>3111010</v>
          </cell>
          <cell r="C1384" t="str">
            <v>Керівництво та управління у сфері будівництва, ремонту та утримання автомобільних доріг</v>
          </cell>
        </row>
        <row r="1385">
          <cell r="B1385" t="str">
            <v>3111020</v>
          </cell>
          <cell r="C1385" t="str">
            <v>Розвиток мережі та утримання автомобільних доріг загального користування державного значення</v>
          </cell>
        </row>
        <row r="1386">
          <cell r="B1386" t="str">
            <v>3111030</v>
          </cell>
          <cell r="C138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387">
          <cell r="B1387" t="str">
            <v>3111040</v>
          </cell>
          <cell r="C1387" t="str">
            <v>Будівництво мостового переходу у м. Запоріжжя</v>
          </cell>
        </row>
        <row r="1388">
          <cell r="B1388" t="str">
            <v>3111090</v>
          </cell>
          <cell r="C1388" t="str">
            <v>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v>
          </cell>
        </row>
        <row r="1389">
          <cell r="B1389" t="str">
            <v>3111100</v>
          </cell>
          <cell r="C1389" t="str">
            <v>Покращення стану автомобільних доріг загального користування за маршрутом Львів і Тернопіль і Умань; Біла Церква і Одеса і Миколаїв і Херсон</v>
          </cell>
        </row>
        <row r="1390">
          <cell r="B1390" t="str">
            <v>3111120</v>
          </cell>
          <cell r="C1390" t="str">
            <v>Покращення стану автомобільної дороги загального користування державного значення  М-03 Київ-Харків-Довжанський</v>
          </cell>
        </row>
        <row r="1391">
          <cell r="B1391" t="str">
            <v>3111130</v>
          </cell>
          <cell r="C1391" t="str">
            <v>Покращення стану автомобільних доріг загального користування за маршрутом Харків і Куп'янськ і Сватове і Станиця Луганська</v>
          </cell>
        </row>
        <row r="1392">
          <cell r="B1392" t="str">
            <v>3111140</v>
          </cell>
          <cell r="C1392" t="str">
            <v>Покращення стану автомобільної дороги Н-31 Дніпро - Царичанка - Кобеляки - Решетилівка</v>
          </cell>
        </row>
        <row r="1393">
          <cell r="B1393" t="str">
            <v>3111150</v>
          </cell>
          <cell r="C1393" t="str">
            <v>Покращення стану автомобільної дороги Харків - Охтирка</v>
          </cell>
        </row>
        <row r="1394">
          <cell r="B1394" t="str">
            <v>3111160</v>
          </cell>
          <cell r="C1394" t="str">
            <v>Покращення стану автомобільної дороги Житомир - Чернівці</v>
          </cell>
        </row>
        <row r="1395">
          <cell r="B1395" t="str">
            <v>3111600</v>
          </cell>
          <cell r="C1395" t="str">
            <v>Розвиток автомагістралей та реформа дорожнього сектору</v>
          </cell>
        </row>
        <row r="1396">
          <cell r="B1396" t="str">
            <v>3111610</v>
          </cell>
          <cell r="C1396" t="str">
            <v>Розбудова прикордонної дорожньої інфраструктури на українсько-польському кордоні</v>
          </cell>
        </row>
        <row r="1397">
          <cell r="B1397" t="str">
            <v>3111620</v>
          </cell>
          <cell r="C1397" t="str">
            <v>Розбудова прикордонної дорожньої інфраструктури на українсько-угорському державному кордоні</v>
          </cell>
        </row>
        <row r="1398">
          <cell r="B1398" t="str">
            <v>3111800</v>
          </cell>
          <cell r="C1398" t="str">
            <v>Реалізація державного інвестиційного проекту "Покращення стану автомобільних доріг загального користування у Львівській області"</v>
          </cell>
        </row>
        <row r="1399">
          <cell r="B1399" t="str">
            <v>3111820</v>
          </cell>
          <cell r="C1399" t="str">
            <v>Розвиток автомобільної дороги Р-52 Дніпропетровськ - Царичанка - Кобеляки - Решетилівка</v>
          </cell>
        </row>
        <row r="1400">
          <cell r="B1400" t="str">
            <v>3120000</v>
          </cell>
          <cell r="C1400" t="str">
            <v>Міністерство інфраструктури України (загальнодержавні витрати)</v>
          </cell>
        </row>
        <row r="1401">
          <cell r="B1401" t="str">
            <v>3121000</v>
          </cell>
          <cell r="C1401" t="str">
            <v>Міністерство інфраструктури України (загальнодержавні витрати)</v>
          </cell>
        </row>
        <row r="1402">
          <cell r="B1402" t="str">
            <v>3121020</v>
          </cell>
          <cell r="C1402" t="str">
            <v>Субвенція з державного бюджету місцевим бюджетам на  будівництво та розвиток мережі метрополітенів</v>
          </cell>
        </row>
        <row r="1403">
          <cell r="B1403" t="str">
            <v>3121080</v>
          </cell>
          <cell r="C1403"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1404">
          <cell r="B1404" t="str">
            <v>3130000</v>
          </cell>
          <cell r="C1404" t="str">
            <v>Державне агентство автомобільних доріг України (загальнодержавні видатки та кредитування)</v>
          </cell>
        </row>
        <row r="1405">
          <cell r="B1405" t="str">
            <v>3131000</v>
          </cell>
          <cell r="C1405" t="str">
            <v>Державне агентство автомобільних доріг України (загальнодержавні видатки та кредитування)</v>
          </cell>
        </row>
        <row r="1406">
          <cell r="B1406" t="str">
            <v>3131020</v>
          </cell>
          <cell r="C140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407">
          <cell r="B1407" t="str">
            <v>3131070</v>
          </cell>
          <cell r="C1407" t="str">
            <v>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v>
          </cell>
        </row>
        <row r="1408">
          <cell r="B1408" t="str">
            <v>3131080</v>
          </cell>
          <cell r="C1408" t="str">
            <v>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v>
          </cell>
        </row>
        <row r="1409">
          <cell r="B1409" t="str">
            <v>3131090</v>
          </cell>
          <cell r="C1409" t="str">
            <v>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v>
          </cell>
        </row>
        <row r="1410">
          <cell r="B1410" t="str">
            <v>3131200</v>
          </cell>
          <cell r="C1410" t="str">
            <v>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v>
          </cell>
        </row>
        <row r="1411">
          <cell r="B1411" t="str">
            <v>3200000</v>
          </cell>
          <cell r="C1411" t="str">
            <v>Міністерство надзвичайних ситуацій України</v>
          </cell>
        </row>
        <row r="1412">
          <cell r="B1412" t="str">
            <v>3201000</v>
          </cell>
          <cell r="C1412" t="str">
            <v>Апарат Міністерства надзвичайних ситуацій України</v>
          </cell>
        </row>
        <row r="1413">
          <cell r="B1413" t="str">
            <v>3201010</v>
          </cell>
          <cell r="C1413" t="str">
            <v>Керівництво та управління у сфері надзвичайних ситуацій</v>
          </cell>
        </row>
        <row r="1414">
          <cell r="B1414" t="str">
            <v>3201030</v>
          </cell>
          <cell r="C1414" t="str">
            <v>Створення оперативного резерву для забезпечення ліквідації надзвичайних ситуацій</v>
          </cell>
        </row>
        <row r="1415">
          <cell r="B1415" t="str">
            <v>3201050</v>
          </cell>
          <cell r="C1415" t="str">
            <v>Авіаційні роботи з пошуку і рятування</v>
          </cell>
        </row>
        <row r="1416">
          <cell r="B1416" t="str">
            <v>3201060</v>
          </cell>
          <cell r="C1416" t="str">
            <v>Гідрометеорологічна діяльність</v>
          </cell>
        </row>
        <row r="1417">
          <cell r="B1417" t="str">
            <v>3201070</v>
          </cell>
          <cell r="C1417"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418">
          <cell r="B1418" t="str">
            <v>3201090</v>
          </cell>
          <cell r="C1418" t="str">
            <v>Проведення розрахунків з міжнародними експертами за надання юридичних послуг</v>
          </cell>
        </row>
        <row r="1419">
          <cell r="B1419" t="str">
            <v>3201130</v>
          </cell>
          <cell r="C1419" t="str">
            <v>Інформування громадськості з питань цивільного захисту населення</v>
          </cell>
        </row>
        <row r="1420">
          <cell r="B1420" t="str">
            <v>3201270</v>
          </cell>
          <cell r="C1420" t="str">
            <v>Розвиток та супроводження Урядової інформаційно-аналітичної системи з питань надзвичайних ситуацій</v>
          </cell>
        </row>
        <row r="1421">
          <cell r="B1421" t="str">
            <v>3201280</v>
          </cell>
          <cell r="C1421" t="str">
            <v>Забезпечення діяльності сил цивільного захисту</v>
          </cell>
        </row>
        <row r="1422">
          <cell r="B1422" t="str">
            <v>3201290</v>
          </cell>
          <cell r="C1422" t="str">
            <v>Заходи щодо ліквідації наслідків надзвичайної ситуації на території Мелітопольського району Запорізької області</v>
          </cell>
        </row>
        <row r="1423">
          <cell r="B1423" t="str">
            <v>3201300</v>
          </cell>
          <cell r="C1423"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424">
          <cell r="B1424" t="str">
            <v>3201310</v>
          </cell>
          <cell r="C1424" t="str">
            <v>Експертно-аналітичне супроводження та моніторинг наукових проектів з екологічної безпеки</v>
          </cell>
        </row>
        <row r="1425">
          <cell r="B1425" t="str">
            <v>3201340</v>
          </cell>
          <cell r="C1425" t="str">
            <v>Прикладні дослідження і розробки та науково-дослідні роботи у сфері цивільного захисту і пожежної безпеки</v>
          </cell>
        </row>
        <row r="1426">
          <cell r="B1426" t="str">
            <v>3201350</v>
          </cell>
          <cell r="C1426" t="str">
            <v>Знешкодження вибухонебезпечних предметів, що залишилися з часів Другої світової війни в районі міст Севастополя та Керчі</v>
          </cell>
        </row>
        <row r="1427">
          <cell r="B1427" t="str">
            <v>3201360</v>
          </cell>
          <cell r="C1427" t="str">
            <v>Підготовка кадрів у сфері цивільного захисту</v>
          </cell>
        </row>
        <row r="1428">
          <cell r="B1428" t="str">
            <v>3201390</v>
          </cell>
          <cell r="C1428" t="str">
            <v>Створення та впровадження системи екстреної допомоги населенню за єдиним телефонним номером 112</v>
          </cell>
        </row>
        <row r="1429">
          <cell r="B1429" t="str">
            <v>3201430</v>
          </cell>
          <cell r="C1429" t="str">
            <v>Матеріально-технічне забезпечення мобільного госпіталю</v>
          </cell>
        </row>
        <row r="1430">
          <cell r="B1430" t="str">
            <v>3201440</v>
          </cell>
          <cell r="C1430" t="str">
            <v>Пошук та знешкодження залишків хімічної зброї, затопленої у виключній (морській) економічній зоні України</v>
          </cell>
        </row>
        <row r="1431">
          <cell r="B1431" t="str">
            <v>3201450</v>
          </cell>
          <cell r="C1431"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432">
          <cell r="B1432" t="str">
            <v>3201460</v>
          </cell>
          <cell r="C1432" t="str">
            <v>Аварійно-рятувальні заходи на загальнодержавному і регіональному рівнях при надзвичайних ситуаціях</v>
          </cell>
        </row>
        <row r="1433">
          <cell r="B1433" t="str">
            <v>3201470</v>
          </cell>
          <cell r="C1433"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434">
          <cell r="B1434" t="str">
            <v>3201490</v>
          </cell>
          <cell r="C1434" t="str">
            <v>Придбання пожежної техніки та обладнання вітчизняного виробництва</v>
          </cell>
        </row>
        <row r="1435">
          <cell r="B1435" t="str">
            <v>3201510</v>
          </cell>
          <cell r="C1435" t="str">
            <v>Ліквідація наслідків надзвичайної ситуації на території військової частини А0829 (м. Лозова Харківської області)</v>
          </cell>
        </row>
        <row r="1436">
          <cell r="B1436" t="str">
            <v>3201540</v>
          </cell>
          <cell r="C1436" t="str">
            <v>Придбання спеціальної аварійно-рятувальної, пожежної техніки та обладнання, в тому числі авіаційної техніки</v>
          </cell>
        </row>
        <row r="1437">
          <cell r="B1437" t="str">
            <v>3201580</v>
          </cell>
          <cell r="C1437"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438">
          <cell r="B1438" t="str">
            <v>3202000</v>
          </cell>
          <cell r="C1438" t="str">
            <v>Державне агентство України з управління зоною відчуження</v>
          </cell>
        </row>
        <row r="1439">
          <cell r="B1439" t="str">
            <v>3202050</v>
          </cell>
          <cell r="C1439" t="str">
            <v>Будівництво пускового комплексу "Вектор" та експлуатація його об'єктів</v>
          </cell>
        </row>
        <row r="1440">
          <cell r="B1440" t="str">
            <v>3202100</v>
          </cell>
          <cell r="C1440" t="str">
            <v>Здійснення заходів громадськими організаціями по соціальному захисту громадян, які постраждали внаслідок Чорнобильської катастрофи</v>
          </cell>
        </row>
        <row r="1441">
          <cell r="B1441" t="str">
            <v>3202130</v>
          </cell>
          <cell r="C1441"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442">
          <cell r="B1442" t="str">
            <v>3202140</v>
          </cell>
          <cell r="C1442" t="str">
            <v>Внесок України до Рахунку ядерної безпеки ЄБРР</v>
          </cell>
        </row>
        <row r="1443">
          <cell r="B1443" t="str">
            <v>3204000</v>
          </cell>
          <cell r="C1443" t="str">
            <v>Державна спеціальна (воєнізована) аварійно-рятувальна служба</v>
          </cell>
        </row>
        <row r="1444">
          <cell r="B1444" t="str">
            <v>3208000</v>
          </cell>
          <cell r="C1444" t="str">
            <v>Державна служба гірничого нагляду та промислової безпеки України</v>
          </cell>
        </row>
        <row r="1445">
          <cell r="B1445" t="str">
            <v>3208020</v>
          </cell>
          <cell r="C1445" t="str">
            <v>Підвищення кваліфікації кадрів у сфері промислової безпеки та наглядової діяльності</v>
          </cell>
        </row>
        <row r="1446">
          <cell r="B1446" t="str">
            <v>3208060</v>
          </cell>
          <cell r="C1446"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447">
          <cell r="B1447" t="str">
            <v>3209000</v>
          </cell>
          <cell r="C1447" t="str">
            <v>Державна інспекція техногенної безпеки України</v>
          </cell>
        </row>
        <row r="1448">
          <cell r="B1448" t="str">
            <v>3209010</v>
          </cell>
          <cell r="C1448" t="str">
            <v>Керівництво та управління у сфері техногенної безпеки</v>
          </cell>
        </row>
        <row r="1449">
          <cell r="B1449" t="str">
            <v>3209020</v>
          </cell>
          <cell r="C1449" t="str">
            <v>Забезпечення діяльності підрозділів техногенної безпеки</v>
          </cell>
        </row>
        <row r="1450">
          <cell r="B1450" t="str">
            <v>3209030</v>
          </cell>
          <cell r="C1450"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451">
          <cell r="B1451" t="str">
            <v>3210000</v>
          </cell>
          <cell r="C1451" t="str">
            <v>Міністерство надзвичайних ситуацій України (загальнодержавні витрати)</v>
          </cell>
        </row>
        <row r="1452">
          <cell r="B1452" t="str">
            <v>3211000</v>
          </cell>
          <cell r="C1452" t="str">
            <v>Міністерство надзвичайних ситуацій України (загальнодержавні витрати)</v>
          </cell>
        </row>
        <row r="1453">
          <cell r="B1453" t="str">
            <v>3211060</v>
          </cell>
          <cell r="C1453" t="str">
            <v>Субвенція з державного бюджету місцевим бюджетам для проведення заходів по ліквідації наслідків стихійного лиха</v>
          </cell>
        </row>
        <row r="1454">
          <cell r="B1454" t="str">
            <v>3300000</v>
          </cell>
          <cell r="C1454" t="str">
            <v>Державна фіскальна служба України</v>
          </cell>
        </row>
        <row r="1455">
          <cell r="B1455" t="str">
            <v>3301000</v>
          </cell>
          <cell r="C1455" t="str">
            <v>Апарат Державної фіскальної служби України</v>
          </cell>
        </row>
        <row r="1456">
          <cell r="B1456" t="str">
            <v>3301010</v>
          </cell>
          <cell r="C1456" t="str">
            <v>Керівництво та управління у сфері фіскальної політики</v>
          </cell>
        </row>
        <row r="1457">
          <cell r="B1457" t="str">
            <v>3301020</v>
          </cell>
          <cell r="C1457" t="str">
            <v>Прикладні дослідження і розробки у сфері доходів і зборів та фінансового права</v>
          </cell>
        </row>
        <row r="1458">
          <cell r="B1458" t="str">
            <v>3301030</v>
          </cell>
          <cell r="C1458" t="str">
            <v>Підвищення кваліфікації у сфері фіскальної політики</v>
          </cell>
        </row>
        <row r="1459">
          <cell r="B1459" t="str">
            <v>3301040</v>
          </cell>
          <cell r="C1459" t="str">
            <v>Підготовка кадрів у сфері доходів і зборів вищими навчальними закладами І і ІІ рівнів акредитації</v>
          </cell>
        </row>
        <row r="1460">
          <cell r="B1460" t="str">
            <v>3301050</v>
          </cell>
          <cell r="C1460" t="str">
            <v>Підготовка кадрів та підвищення кваліфікації у сфері доходів і зборів вищими навчальними закладами ІІІ і ІV рівнів акредитації</v>
          </cell>
        </row>
        <row r="1461">
          <cell r="B1461" t="str">
            <v>3400000</v>
          </cell>
          <cell r="C1461" t="str">
            <v>Міністерство молоді та спорту України</v>
          </cell>
        </row>
        <row r="1462">
          <cell r="B1462" t="str">
            <v>3401000</v>
          </cell>
          <cell r="C1462" t="str">
            <v>Апарат Міністерства молоді та спорту України</v>
          </cell>
        </row>
        <row r="1463">
          <cell r="B1463" t="str">
            <v>3401010</v>
          </cell>
          <cell r="C1463" t="str">
            <v>Керівництво та управління у сфері молоді та спорту</v>
          </cell>
        </row>
        <row r="1464">
          <cell r="B1464" t="str">
            <v>3401030</v>
          </cell>
          <cell r="C1464" t="str">
            <v>Функціонування Музею спортивної слави</v>
          </cell>
        </row>
        <row r="1465">
          <cell r="B1465" t="str">
            <v>3401040</v>
          </cell>
          <cell r="C1465" t="str">
            <v>Фундаментальні та прикладні наукові дослідження у сфері молоді та спорту</v>
          </cell>
        </row>
        <row r="1466">
          <cell r="B1466" t="str">
            <v>3401060</v>
          </cell>
          <cell r="C1466" t="str">
            <v>Методичне забезпечення у сфері спорту</v>
          </cell>
        </row>
        <row r="1467">
          <cell r="B1467" t="str">
            <v>3401070</v>
          </cell>
          <cell r="C1467" t="str">
            <v>Здійснення заходів державної політики з питань молоді та державна підтримка молодіжних та дитячих громадських організацій</v>
          </cell>
        </row>
        <row r="1468">
          <cell r="B1468" t="str">
            <v>3401110</v>
          </cell>
          <cell r="C1468" t="str">
            <v>Розвиток спорту серед осіб з інвалідністю та їх фізкультурно-спортивна реабілітація</v>
          </cell>
        </row>
        <row r="1469">
          <cell r="B1469" t="str">
            <v>3401120</v>
          </cell>
          <cell r="C1469" t="str">
            <v>Підготовка і участь національних збірних команд в Паралімпійських  і Дефлімпійських іграх</v>
          </cell>
        </row>
        <row r="1470">
          <cell r="B1470" t="str">
            <v>3401220</v>
          </cell>
          <cell r="C1470" t="str">
            <v>Розвиток фізичної культури, спорту вищих досягнень та резервного спорту</v>
          </cell>
        </row>
        <row r="1471">
          <cell r="B1471" t="str">
            <v>3401280</v>
          </cell>
          <cell r="C1471" t="str">
            <v>Фінансова підтримка громадських організацій фізкультурно-спортивного спрямування</v>
          </cell>
        </row>
        <row r="1472">
          <cell r="B1472" t="str">
            <v>3401320</v>
          </cell>
          <cell r="C1472" t="str">
            <v>Підготовка і участь національних збірних команд в Олімпійських, Юнацьких Олімпійських, Всесвітніх та Європейських іграх</v>
          </cell>
        </row>
        <row r="1473">
          <cell r="B1473" t="str">
            <v>3410000</v>
          </cell>
          <cell r="C1473" t="str">
            <v>Міністерство  молоді та спорту України (загальнодержавні видатки та кредитування)</v>
          </cell>
        </row>
        <row r="1474">
          <cell r="B1474" t="str">
            <v>3411000</v>
          </cell>
          <cell r="C1474" t="str">
            <v>Міністерство  молоді та спорту України (загальнодержавні видатки та кредитування)</v>
          </cell>
        </row>
        <row r="1475">
          <cell r="B1475" t="str">
            <v>3411020</v>
          </cell>
          <cell r="C1475"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1476">
          <cell r="B1476" t="str">
            <v>3411160</v>
          </cell>
          <cell r="C1476"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477">
          <cell r="B1477" t="str">
            <v>3411170</v>
          </cell>
          <cell r="C1477"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478">
          <cell r="B1478" t="str">
            <v>3411180</v>
          </cell>
          <cell r="C1478" t="str">
            <v>Субвенція з державного бюджету місцевим бюджетам на будівництво/реконструкцію палаців спорту</v>
          </cell>
        </row>
        <row r="1479">
          <cell r="B1479" t="str">
            <v>3411190</v>
          </cell>
          <cell r="C1479" t="str">
            <v>Субвенція з державного бюджету обласному бюджету Івано-Франківської області на будівництво сучасного біатлонного комплексу</v>
          </cell>
        </row>
        <row r="1480">
          <cell r="B1480" t="str">
            <v>3500000</v>
          </cell>
          <cell r="C1480" t="str">
            <v>Міністерство фінансів України</v>
          </cell>
        </row>
        <row r="1481">
          <cell r="B1481" t="str">
            <v>3501000</v>
          </cell>
          <cell r="C1481" t="str">
            <v>Апарат Міністерства фінансів України</v>
          </cell>
        </row>
        <row r="1482">
          <cell r="B1482" t="str">
            <v>3501010</v>
          </cell>
          <cell r="C1482" t="str">
            <v>Керівництво та управління у сфері фінансів</v>
          </cell>
        </row>
        <row r="1483">
          <cell r="B1483" t="str">
            <v>3501020</v>
          </cell>
          <cell r="C1483" t="str">
            <v>Створення автоматизованої інформаційно-аналітичної системи фінансових і фіскальних органів</v>
          </cell>
        </row>
        <row r="1484">
          <cell r="B1484" t="str">
            <v>3501030</v>
          </cell>
          <cell r="C1484" t="str">
            <v>Прикладні наукові розробки у сфері розвитку державних фінансів</v>
          </cell>
        </row>
        <row r="1485">
          <cell r="B1485" t="str">
            <v>3501040</v>
          </cell>
          <cell r="C1485" t="str">
            <v>Підготовка кадрів для фінансової системи вищими навчальними закладами І і ІІ рівнів акредитації</v>
          </cell>
        </row>
        <row r="1486">
          <cell r="B1486" t="str">
            <v>3501050</v>
          </cell>
          <cell r="C1486" t="str">
            <v>Підготовка кадрів для фінансової системи вищими навчальними закладами ІІІ і ІV рівнів акредитації</v>
          </cell>
        </row>
        <row r="1487">
          <cell r="B1487" t="str">
            <v>3501060</v>
          </cell>
          <cell r="C1487" t="str">
            <v>Підвищення кваліфікації кадрів фінансової системи</v>
          </cell>
        </row>
        <row r="1488">
          <cell r="B1488" t="str">
            <v>3501070</v>
          </cell>
          <cell r="C1488" t="str">
            <v>Функціонування Музею коштовного і декоративного каміння</v>
          </cell>
        </row>
        <row r="1489">
          <cell r="B1489" t="str">
            <v>3501080</v>
          </cell>
          <cell r="C1489" t="str">
            <v>Фінансова підтримка журналу "Фінанси України"</v>
          </cell>
        </row>
        <row r="1490">
          <cell r="B1490" t="str">
            <v>3501090</v>
          </cell>
          <cell r="C1490" t="str">
            <v>Підтримка культурно-оздоровчих та соціальних заходів фінансової системи</v>
          </cell>
        </row>
        <row r="1491">
          <cell r="B1491" t="str">
            <v>3501100</v>
          </cell>
          <cell r="C1491"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492">
          <cell r="B1492" t="str">
            <v>3501110</v>
          </cell>
          <cell r="C1492" t="str">
            <v>Підготовка наукових кадрів у сфері фінансів</v>
          </cell>
        </row>
        <row r="1493">
          <cell r="B1493" t="str">
            <v>3501120</v>
          </cell>
          <cell r="C1493"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494">
          <cell r="B1494" t="str">
            <v>3501130</v>
          </cell>
          <cell r="C149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95">
          <cell r="B1495" t="str">
            <v>3501140</v>
          </cell>
          <cell r="C1495" t="str">
            <v>Внески до міжнародних організацій</v>
          </cell>
        </row>
        <row r="1496">
          <cell r="B1496" t="str">
            <v>3501160</v>
          </cell>
          <cell r="C1496" t="str">
            <v>Заходи щодо поступової компенсації громадянам втрат від знецінення грошових заощаджень</v>
          </cell>
        </row>
        <row r="1497">
          <cell r="B1497" t="str">
            <v>3501180</v>
          </cell>
          <cell r="C1497" t="str">
            <v>Обслуговування зовнішнього державного боргу</v>
          </cell>
        </row>
        <row r="1498">
          <cell r="B1498" t="str">
            <v>3501190</v>
          </cell>
          <cell r="C1498"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499">
          <cell r="B1499" t="str">
            <v>3501200</v>
          </cell>
          <cell r="C1499" t="str">
            <v>Науково-методичне забезпечення у сфері виробництва і використання дорогоцінного і напівдорогоцінного каміння</v>
          </cell>
        </row>
        <row r="1500">
          <cell r="B1500" t="str">
            <v>3501220</v>
          </cell>
          <cell r="C1500" t="str">
            <v>Підтримка культурно-оздоровчих та соціальних заходів фінансової системи</v>
          </cell>
        </row>
        <row r="1501">
          <cell r="B1501" t="str">
            <v>3501230</v>
          </cell>
          <cell r="C1501" t="str">
            <v>Здійснення м. Києвом функцій столиці</v>
          </cell>
        </row>
        <row r="1502">
          <cell r="B1502" t="str">
            <v>3501250</v>
          </cell>
          <cell r="C1502" t="str">
            <v>Збільшення статутного капіталу ВАТ "Державний ощадний банк"</v>
          </cell>
        </row>
        <row r="1503">
          <cell r="B1503" t="str">
            <v>3501260</v>
          </cell>
          <cell r="C1503" t="str">
            <v>Збільшення статутного капіталу ВАТ "Державний експортно-імпортний банк"</v>
          </cell>
        </row>
        <row r="1504">
          <cell r="B1504" t="str">
            <v>3501270</v>
          </cell>
          <cell r="C1504" t="str">
            <v>Поповнення статутного капіталу Державної іпотечної установи</v>
          </cell>
        </row>
        <row r="1505">
          <cell r="B1505" t="str">
            <v>3501320</v>
          </cell>
          <cell r="C1505" t="str">
            <v>Реалізація інвестиційних проектів соціально-економічного розвитку м. Києва</v>
          </cell>
        </row>
        <row r="1506">
          <cell r="B1506" t="str">
            <v>3501340</v>
          </cell>
          <cell r="C1506" t="str">
            <v>Заходи по імплементації Бюджетного та Податкового кодексів</v>
          </cell>
        </row>
        <row r="1507">
          <cell r="B1507" t="str">
            <v>3501380</v>
          </cell>
          <cell r="C1507" t="str">
            <v>Збільшення статутного капіталу Державної іпотечної установи</v>
          </cell>
        </row>
        <row r="1508">
          <cell r="B1508" t="str">
            <v>3501400</v>
          </cell>
          <cell r="C1508" t="str">
            <v>Поповнення Фонду гарантування вкладів фізичних осіб</v>
          </cell>
        </row>
        <row r="1509">
          <cell r="B1509" t="str">
            <v>3501410</v>
          </cell>
          <cell r="C1509" t="str">
            <v>Підтримка реалізації Ініціативи з енергетичної ефективності і навколишнього середовища у Східній Європі</v>
          </cell>
        </row>
        <row r="1510">
          <cell r="B1510" t="str">
            <v>3501420</v>
          </cell>
          <cell r="C1510"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511">
          <cell r="B1511" t="str">
            <v>3501430</v>
          </cell>
          <cell r="C1511"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512">
          <cell r="B1512" t="str">
            <v>3501440</v>
          </cell>
          <cell r="C1512"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513">
          <cell r="B1513" t="str">
            <v>3501450</v>
          </cell>
          <cell r="C1513" t="str">
            <v>Проведення в Україні зборів групи країн-членів МВФ та Світового банку</v>
          </cell>
        </row>
        <row r="1514">
          <cell r="B1514" t="str">
            <v>3501460</v>
          </cell>
          <cell r="C1514" t="str">
            <v>Фінансування послуг з технічного обслуговування кредитної лінії</v>
          </cell>
        </row>
        <row r="1515">
          <cell r="B1515" t="str">
            <v>3501470</v>
          </cell>
          <cell r="C1515" t="str">
            <v>Сплата послуг з розрахунково-касового обслуговування в рамках реалізації окремих міжнародних договорів України</v>
          </cell>
        </row>
        <row r="1516">
          <cell r="B1516" t="str">
            <v>3501480</v>
          </cell>
          <cell r="C1516" t="str">
            <v>Побудова та функціонування інформаційно-аналітичної платформи верифікації та інші заходи, повіязані з її впровадженням</v>
          </cell>
        </row>
        <row r="1517">
          <cell r="B1517" t="str">
            <v>3501610</v>
          </cell>
          <cell r="C1517" t="str">
            <v>Заходи щодо розвитку фінансового сектора та управління Проектом</v>
          </cell>
        </row>
        <row r="1518">
          <cell r="B1518" t="str">
            <v>3501630</v>
          </cell>
          <cell r="C1518" t="str">
            <v>Модернізація, удосконалення та раціоналізація  механізмів збору даних для статистики державних фінансів</v>
          </cell>
        </row>
        <row r="1519">
          <cell r="B1519" t="str">
            <v>3501640</v>
          </cell>
          <cell r="C1519" t="str">
            <v>Забезпечення діяльності Наглядової Ради по впровадженню проекту модернізації податкових інспекцій</v>
          </cell>
        </row>
        <row r="1520">
          <cell r="B1520" t="str">
            <v>3501650</v>
          </cell>
          <cell r="C1520" t="str">
            <v>Надання кредитів в рамках Проекту "Розширення доступу до ринків фінансових послуг"</v>
          </cell>
        </row>
        <row r="1521">
          <cell r="B1521" t="str">
            <v>3501660</v>
          </cell>
          <cell r="C1521" t="str">
            <v>Модернізація державних фінансів</v>
          </cell>
        </row>
        <row r="1522">
          <cell r="B1522" t="str">
            <v>3501670</v>
          </cell>
          <cell r="C1522" t="str">
            <v>Підготовка до проведення Щорічних зборів ЄБРР</v>
          </cell>
        </row>
        <row r="1523">
          <cell r="B1523" t="str">
            <v>3503000</v>
          </cell>
          <cell r="C1523" t="str">
            <v>Державна пробірна служба України</v>
          </cell>
        </row>
        <row r="1524">
          <cell r="B1524" t="str">
            <v>3503010</v>
          </cell>
          <cell r="C1524" t="str">
            <v>Керівництво та управління у сфері пробірного контролю</v>
          </cell>
        </row>
        <row r="1525">
          <cell r="B1525" t="str">
            <v>3503020</v>
          </cell>
          <cell r="C1525" t="str">
            <v>Наукове забезпечення у сфері пробірного контролю</v>
          </cell>
        </row>
        <row r="1526">
          <cell r="B1526" t="str">
            <v>3504000</v>
          </cell>
          <cell r="C1526" t="str">
            <v>Державна казначейська служба України</v>
          </cell>
        </row>
        <row r="1527">
          <cell r="B1527" t="str">
            <v>3504010</v>
          </cell>
          <cell r="C1527" t="str">
            <v>Керівництво та управління у сфері казначейського обслуговування</v>
          </cell>
        </row>
        <row r="1528">
          <cell r="B1528" t="str">
            <v>3504020</v>
          </cell>
          <cell r="C1528" t="str">
            <v>Підвищення кваліфікації працівників органів Державної казначейської служби України</v>
          </cell>
        </row>
        <row r="1529">
          <cell r="B1529" t="str">
            <v>3504030</v>
          </cell>
          <cell r="C1529"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530">
          <cell r="B1530" t="str">
            <v>3504040</v>
          </cell>
          <cell r="C1530" t="str">
            <v>Заходи щодо виконання рішень суду, що гарантовані державою</v>
          </cell>
        </row>
        <row r="1531">
          <cell r="B1531" t="str">
            <v>3504800</v>
          </cell>
          <cell r="C1531" t="str">
            <v>Забезпечення органів Державної казначейської служби України приміщеннями</v>
          </cell>
        </row>
        <row r="1532">
          <cell r="B1532" t="str">
            <v>3505000</v>
          </cell>
          <cell r="C1532" t="str">
            <v>Державна аудиторська служба України</v>
          </cell>
        </row>
        <row r="1533">
          <cell r="B1533" t="str">
            <v>3505020</v>
          </cell>
          <cell r="C1533" t="str">
            <v>Підвищення кваліфікації працівників Державної фінансової інспекції України</v>
          </cell>
        </row>
        <row r="1534">
          <cell r="B1534" t="str">
            <v>3505040</v>
          </cell>
          <cell r="C1534"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535">
          <cell r="B1535" t="str">
            <v>3505700</v>
          </cell>
          <cell r="C1535" t="str">
            <v>Поховання Голови Головного контрольно-ревізійного управління Сивульського М.І.</v>
          </cell>
        </row>
        <row r="1536">
          <cell r="B1536" t="str">
            <v>3506000</v>
          </cell>
          <cell r="C1536" t="str">
            <v>Державна митна служба України</v>
          </cell>
        </row>
        <row r="1537">
          <cell r="B1537" t="str">
            <v>3506010</v>
          </cell>
          <cell r="C1537" t="str">
            <v>Керівництво та управління у сфері митної справи</v>
          </cell>
        </row>
        <row r="1538">
          <cell r="B1538" t="str">
            <v>3506020</v>
          </cell>
          <cell r="C1538" t="str">
            <v>Розбудова та модернізація об'єктів митної системи</v>
          </cell>
        </row>
        <row r="1539">
          <cell r="B1539" t="str">
            <v>3506030</v>
          </cell>
          <cell r="C1539" t="str">
            <v>Прикладні дослідження і розробки у сфері митної служби</v>
          </cell>
        </row>
        <row r="1540">
          <cell r="B1540" t="str">
            <v>3506040</v>
          </cell>
          <cell r="C1540" t="str">
            <v>Підвищення кваліфікації працівників органів державної митної служби</v>
          </cell>
        </row>
        <row r="1541">
          <cell r="B1541" t="str">
            <v>3506050</v>
          </cell>
          <cell r="C1541" t="str">
            <v>Прикладні дослідження і розробки у сфері митної служби</v>
          </cell>
        </row>
        <row r="1542">
          <cell r="B1542" t="str">
            <v>3506060</v>
          </cell>
          <cell r="C1542" t="str">
            <v>Облаштування пунктів пропуску через державний кордон, пов'язане з підготовкою  до Євро-2012</v>
          </cell>
        </row>
        <row r="1543">
          <cell r="B1543" t="str">
            <v>3506070</v>
          </cell>
          <cell r="C1543" t="str">
            <v>Впровадження системи захисту транзитних переміщень</v>
          </cell>
        </row>
        <row r="1544">
          <cell r="B1544" t="str">
            <v>3506080</v>
          </cell>
          <cell r="C1544" t="str">
            <v>Створення багатофункціональної комплексної системи "Електронна митниця"</v>
          </cell>
        </row>
        <row r="1545">
          <cell r="B1545" t="str">
            <v>3507000</v>
          </cell>
          <cell r="C1545" t="str">
            <v>Державна фіскальна служба України</v>
          </cell>
        </row>
        <row r="1546">
          <cell r="B1546" t="str">
            <v>3507010</v>
          </cell>
          <cell r="C1546" t="str">
            <v>Керівництво та управління у сфері фіскальної політики</v>
          </cell>
        </row>
        <row r="1547">
          <cell r="B1547" t="str">
            <v>3507020</v>
          </cell>
          <cell r="C1547" t="str">
            <v>Прикладні дослідження і розробки у сфері фіскальної політики</v>
          </cell>
        </row>
        <row r="1548">
          <cell r="B1548" t="str">
            <v>3507030</v>
          </cell>
          <cell r="C1548" t="str">
            <v>Підвищення кваліфікації у сфері фіскальної політики</v>
          </cell>
        </row>
        <row r="1549">
          <cell r="B1549" t="str">
            <v>3507040</v>
          </cell>
          <cell r="C1549" t="str">
            <v>Підготовка кадрів та підвищення кваліфікації Національним університетом державної податкової служби</v>
          </cell>
        </row>
        <row r="1550">
          <cell r="B1550" t="str">
            <v>3507050</v>
          </cell>
          <cell r="C1550" t="str">
            <v>Підготовка кадрів у сфері фіскальної політики вищими навчальними закладами ІІІ і ІV рівнів акредитації</v>
          </cell>
        </row>
        <row r="1551">
          <cell r="B1551" t="str">
            <v>3507060</v>
          </cell>
          <cell r="C1551" t="str">
            <v>Реалізація заходів, передбачених Угодою про фінансування програми "Підтримка секторальної політики управління кордоном в Україні"</v>
          </cell>
        </row>
        <row r="1552">
          <cell r="B1552" t="str">
            <v>3507080</v>
          </cell>
          <cell r="C1552" t="str">
            <v>Створення та підготовка об'єктів інфраструктури Національного університету державної податкової служби до проведення Євро-2012</v>
          </cell>
        </row>
        <row r="1553">
          <cell r="B1553" t="str">
            <v>3507600</v>
          </cell>
          <cell r="C1553" t="str">
            <v>Модернізація податкової служби</v>
          </cell>
        </row>
        <row r="1554">
          <cell r="B1554" t="str">
            <v>3507610</v>
          </cell>
          <cell r="C1554" t="str">
            <v>Реалізація проекту з розбудови прикордонної дорожньої інфраструктури та облаштування пунктів пропуску</v>
          </cell>
        </row>
        <row r="1555">
          <cell r="B1555" t="str">
            <v>3509000</v>
          </cell>
          <cell r="C1555" t="str">
            <v>Державна служба фінансового моніторингу України</v>
          </cell>
        </row>
        <row r="1556">
          <cell r="B1556" t="str">
            <v>3509010</v>
          </cell>
          <cell r="C1556" t="str">
            <v>Керівництво та управління у сфері фінансового моніторингу</v>
          </cell>
        </row>
        <row r="1557">
          <cell r="B1557" t="str">
            <v>3509020</v>
          </cell>
          <cell r="C1557"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558">
          <cell r="B1558" t="str">
            <v>3509800</v>
          </cell>
          <cell r="C1558" t="str">
            <v>Здійснення капітального ремонту будинку по вул.Білоруській,24</v>
          </cell>
        </row>
        <row r="1559">
          <cell r="B1559" t="str">
            <v>3510000</v>
          </cell>
          <cell r="C1559" t="str">
            <v>Міністерство фінансів України (загальнодержавні видатки та кредитування)</v>
          </cell>
        </row>
        <row r="1560">
          <cell r="B1560" t="str">
            <v>3511000</v>
          </cell>
          <cell r="C1560" t="str">
            <v>Міністерство фінансів України (загальнодержавні видатки та кредитування)</v>
          </cell>
        </row>
        <row r="1561">
          <cell r="B1561" t="str">
            <v>3511020</v>
          </cell>
          <cell r="C1561"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562">
          <cell r="B1562" t="str">
            <v>3511030</v>
          </cell>
          <cell r="C1562" t="str">
            <v>Резервний фонд</v>
          </cell>
        </row>
        <row r="1563">
          <cell r="B1563" t="str">
            <v>3511050</v>
          </cell>
          <cell r="C1563" t="str">
            <v>Базова дотація</v>
          </cell>
        </row>
        <row r="1564">
          <cell r="B1564" t="str">
            <v>3511060</v>
          </cell>
          <cell r="C1564" t="str">
            <v>Додаткові дотації з державного бюджету місцевим бюджетам</v>
          </cell>
        </row>
        <row r="1565">
          <cell r="B1565" t="str">
            <v>3511070</v>
          </cell>
          <cell r="C1565" t="str">
            <v>Субвенція з державного бюджету місцевим бюджетам на придбання медичного автотранспорту, обладнання для закладів охорони здоров'я</v>
          </cell>
        </row>
        <row r="1566">
          <cell r="B1566" t="str">
            <v>3511080</v>
          </cell>
          <cell r="C1566"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567">
          <cell r="B1567" t="str">
            <v>3511090</v>
          </cell>
          <cell r="C1567" t="str">
            <v>Державні капітальні видатки, що розподіляються Кабінетом Міністрів України</v>
          </cell>
        </row>
        <row r="1568">
          <cell r="B1568" t="str">
            <v>3511100</v>
          </cell>
          <cell r="C1568"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569">
          <cell r="B1569" t="str">
            <v>3511110</v>
          </cell>
          <cell r="C1569" t="str">
            <v>Стабілізаційна дотація</v>
          </cell>
        </row>
        <row r="1570">
          <cell r="B1570" t="str">
            <v>3511120</v>
          </cell>
          <cell r="C1570" t="str">
            <v>Субвенція з державного бюджету місцевим бюджетам на здійснення заходів щодо соціально-економічного розвитку окремих територій</v>
          </cell>
        </row>
        <row r="1571">
          <cell r="B1571" t="str">
            <v>3511130</v>
          </cell>
          <cell r="C1571" t="str">
            <v>Внески до міжнародних організацій</v>
          </cell>
        </row>
        <row r="1572">
          <cell r="B1572" t="str">
            <v>3511140</v>
          </cell>
          <cell r="C1572"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573">
          <cell r="B1573" t="str">
            <v>3511150</v>
          </cell>
          <cell r="C1573"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574">
          <cell r="B1574" t="str">
            <v>3511160</v>
          </cell>
          <cell r="C1574" t="str">
            <v>Внески до міжнародних організацій</v>
          </cell>
        </row>
        <row r="1575">
          <cell r="B1575" t="str">
            <v>3511170</v>
          </cell>
          <cell r="C1575"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1576">
          <cell r="B1576" t="str">
            <v>3511180</v>
          </cell>
          <cell r="C1576" t="str">
            <v>Субвенція з державного бюджету бюджету Автономної Республіки Крим на соціально-економічний розвиток Автономної Республіки Крим</v>
          </cell>
        </row>
        <row r="1577">
          <cell r="B1577" t="str">
            <v>3511190</v>
          </cell>
          <cell r="C1577" t="str">
            <v>Субвенція з державного бюджету місцевим бюджетам на соціально-економічний розвиток</v>
          </cell>
        </row>
        <row r="1578">
          <cell r="B1578" t="str">
            <v>3511200</v>
          </cell>
          <cell r="C1578" t="str">
            <v>Субвенція з державного бюджету міському бюджету міста Києва на виконання функцій столиці</v>
          </cell>
        </row>
        <row r="1579">
          <cell r="B1579" t="str">
            <v>3511210</v>
          </cell>
          <cell r="C1579" t="str">
            <v>Субвенція з державного бюджету місцевим бюджетам на здійснення заходів щодо соціально-економічного розвитку окремих територій</v>
          </cell>
        </row>
        <row r="1580">
          <cell r="B1580" t="str">
            <v>3511220</v>
          </cell>
          <cell r="C1580"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581">
          <cell r="B1581" t="str">
            <v>3511230</v>
          </cell>
          <cell r="C158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582">
          <cell r="B1582" t="str">
            <v>3511240</v>
          </cell>
          <cell r="C1582" t="str">
            <v>Субвенція з державного бюджету місцевим бюджетам на реалізацію пріоритетів розвитку регіонів</v>
          </cell>
        </row>
        <row r="1583">
          <cell r="B1583" t="str">
            <v>3511250</v>
          </cell>
          <cell r="C1583"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584">
          <cell r="B1584" t="str">
            <v>3511260</v>
          </cell>
          <cell r="C1584"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585">
          <cell r="B1585" t="str">
            <v>3511270</v>
          </cell>
          <cell r="C1585"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586">
          <cell r="B1586" t="str">
            <v>3511280</v>
          </cell>
          <cell r="C1586" t="str">
            <v>Здійснення природоохоронних заходів з недопущення потрапляння мастила з гідротурбін в річку Дніпро</v>
          </cell>
        </row>
        <row r="1587">
          <cell r="B1587" t="str">
            <v>3511290</v>
          </cell>
          <cell r="C1587"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588">
          <cell r="B1588" t="str">
            <v>3511300</v>
          </cell>
          <cell r="C1588"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589">
          <cell r="B1589" t="str">
            <v>3511310</v>
          </cell>
          <cell r="C1589"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590">
          <cell r="B1590" t="str">
            <v>3511320</v>
          </cell>
          <cell r="C1590" t="str">
            <v>Субвенція з державного бюджету на обслуговування боргу за запозиченнями, здійсненими у 2012 році до загального фонду бюджету міста Києва</v>
          </cell>
        </row>
        <row r="1591">
          <cell r="B1591" t="str">
            <v>3511330</v>
          </cell>
          <cell r="C1591"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592">
          <cell r="B1592" t="str">
            <v>3511340</v>
          </cell>
          <cell r="C1592" t="str">
            <v>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v>
          </cell>
        </row>
        <row r="1593">
          <cell r="B1593" t="str">
            <v>3511350</v>
          </cell>
          <cell r="C1593" t="str">
            <v>Обслуговування державного боргу</v>
          </cell>
        </row>
        <row r="1594">
          <cell r="B1594" t="str">
            <v>3511360</v>
          </cell>
          <cell r="C1594"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595">
          <cell r="B1595" t="str">
            <v>3511370</v>
          </cell>
          <cell r="C1595"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596">
          <cell r="B1596" t="str">
            <v>3511380</v>
          </cell>
          <cell r="C1596" t="str">
            <v>Стабілізаційний фонд</v>
          </cell>
        </row>
        <row r="1597">
          <cell r="B1597" t="str">
            <v>3511390</v>
          </cell>
          <cell r="C1597"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598">
          <cell r="B1598" t="str">
            <v>3511400</v>
          </cell>
          <cell r="C1598"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599">
          <cell r="B1599" t="str">
            <v>3511410</v>
          </cell>
          <cell r="C1599" t="str">
            <v>Субвенція з державного бюджету міському бюджету міста Бердянська Запорізької області на соціально-економічний розвиток</v>
          </cell>
        </row>
        <row r="1600">
          <cell r="B1600" t="str">
            <v>3511420</v>
          </cell>
          <cell r="C1600"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601">
          <cell r="B1601" t="str">
            <v>3511430</v>
          </cell>
          <cell r="C1601" t="str">
            <v>Повернення позик, наданих за рахунок коштів Стабілізаційного фонду</v>
          </cell>
        </row>
        <row r="1602">
          <cell r="B1602" t="str">
            <v>3511440</v>
          </cell>
          <cell r="C1602"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603">
          <cell r="B1603" t="str">
            <v>3511450</v>
          </cell>
          <cell r="C1603" t="str">
            <v>Державний фонд регіонального розвитку</v>
          </cell>
        </row>
        <row r="1604">
          <cell r="B1604" t="str">
            <v>3511460</v>
          </cell>
          <cell r="C1604" t="str">
            <v>Державний фонд регіонального розвитку</v>
          </cell>
        </row>
        <row r="1605">
          <cell r="B1605" t="str">
            <v>3511470</v>
          </cell>
          <cell r="C1605"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606">
          <cell r="B1606" t="str">
            <v>3511480</v>
          </cell>
          <cell r="C1606" t="str">
            <v>Субвенція з державного бюджету міському бюджету міста Калуша на соціально-економічний розвиток</v>
          </cell>
        </row>
        <row r="1607">
          <cell r="B1607" t="str">
            <v>3511490</v>
          </cell>
          <cell r="C1607"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608">
          <cell r="B1608" t="str">
            <v>3511500</v>
          </cell>
          <cell r="C1608"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609">
          <cell r="B1609" t="str">
            <v>3511510</v>
          </cell>
          <cell r="C1609"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610">
          <cell r="B1610" t="str">
            <v>3511520</v>
          </cell>
          <cell r="C1610" t="str">
            <v>Повернення коштів, наданих зі Стабілізаційного фонду на поворотній основі</v>
          </cell>
        </row>
        <row r="1611">
          <cell r="B1611" t="str">
            <v>3511530</v>
          </cell>
          <cell r="C1611"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612">
          <cell r="B1612" t="str">
            <v>3511540</v>
          </cell>
          <cell r="C1612" t="str">
            <v>Повернення коштів, наданих для здійснення операцій з фінансового лізингу авіаційної техніки</v>
          </cell>
        </row>
        <row r="1613">
          <cell r="B1613" t="str">
            <v>3511550</v>
          </cell>
          <cell r="C1613"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614">
          <cell r="B1614" t="str">
            <v>3511560</v>
          </cell>
          <cell r="C1614"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615">
          <cell r="B1615" t="str">
            <v>3511570</v>
          </cell>
          <cell r="C1615" t="str">
            <v>Повернення кредиту, наданого на реконструкцію гідроелектростанцій за рахунок коштів гранту Уряду Швейцарської конфедерації</v>
          </cell>
        </row>
        <row r="1616">
          <cell r="B1616" t="str">
            <v>3511580</v>
          </cell>
          <cell r="C1616"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617">
          <cell r="B1617" t="str">
            <v>3511590</v>
          </cell>
          <cell r="C1617"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618">
          <cell r="B1618" t="str">
            <v>3511600</v>
          </cell>
          <cell r="C1618" t="str">
            <v>Виконання державою гарантійних зобов'язань за позичальників, що отримали кредити під державні гарантії</v>
          </cell>
        </row>
        <row r="1619">
          <cell r="B1619" t="str">
            <v>3511610</v>
          </cell>
          <cell r="C1619" t="str">
            <v>Подовження третьої лінії метрополітену у м. Харкові</v>
          </cell>
        </row>
        <row r="1620">
          <cell r="B1620" t="str">
            <v>3511620</v>
          </cell>
          <cell r="C1620" t="str">
            <v>Фінансування проектів розвитку за рахунок коштів, залучених державою</v>
          </cell>
        </row>
        <row r="1621">
          <cell r="B1621" t="str">
            <v>3511630</v>
          </cell>
          <cell r="C1621" t="str">
            <v>Повернення позик, наданих для фінансування проектів розвитку за рахунок коштів, залучених державою</v>
          </cell>
        </row>
        <row r="1622">
          <cell r="B1622" t="str">
            <v>3511640</v>
          </cell>
          <cell r="C1622" t="str">
            <v>Субвенція з державного бюджету міському бюджету міста Харкова на подовження третьої лінії метрополітену у м. Харкові</v>
          </cell>
        </row>
        <row r="1623">
          <cell r="B1623" t="str">
            <v>3511650</v>
          </cell>
          <cell r="C1623" t="str">
            <v>Реалізація програм допомоги Європейського Союзу, урядів іноземних держав, міжнародних організацій, донорських установ</v>
          </cell>
        </row>
        <row r="1624">
          <cell r="B1624" t="str">
            <v>3511660</v>
          </cell>
          <cell r="C1624" t="str">
            <v>Повернення бюджетних коштів, наданих на поворотній основі на виконання окремих заходів</v>
          </cell>
        </row>
        <row r="1625">
          <cell r="B1625" t="str">
            <v>3511670</v>
          </cell>
          <cell r="C1625" t="str">
            <v>Cубвенція з державного бюджету міському бюджету міста Дніпра на завершення будівництва метрополітену у м. Дніпрі</v>
          </cell>
        </row>
        <row r="1626">
          <cell r="B1626" t="str">
            <v>3511680</v>
          </cell>
          <cell r="C1626" t="str">
            <v>Фінансування спільних з Європейським інвестиційним банком проектів</v>
          </cell>
        </row>
        <row r="1627">
          <cell r="B1627" t="str">
            <v>3511690</v>
          </cell>
          <cell r="C1627" t="str">
            <v>Відновлення сходу України</v>
          </cell>
        </row>
        <row r="1628">
          <cell r="B1628" t="str">
            <v>3511800</v>
          </cell>
          <cell r="C1628" t="str">
            <v>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v>
          </cell>
        </row>
        <row r="1629">
          <cell r="B1629" t="str">
            <v>3511990</v>
          </cell>
          <cell r="C1629" t="str">
            <v>Нерозподілений резерв</v>
          </cell>
        </row>
        <row r="1630">
          <cell r="B1630" t="str">
            <v>3600000</v>
          </cell>
          <cell r="C1630" t="str">
            <v>Міністерство юстиції України</v>
          </cell>
        </row>
        <row r="1631">
          <cell r="B1631" t="str">
            <v>3601000</v>
          </cell>
          <cell r="C1631" t="str">
            <v>Апарат Міністерства юстиції України</v>
          </cell>
        </row>
        <row r="1632">
          <cell r="B1632" t="str">
            <v>3601010</v>
          </cell>
          <cell r="C1632" t="str">
            <v>Керівництво та управління у сфері юстиції</v>
          </cell>
        </row>
        <row r="1633">
          <cell r="B1633" t="str">
            <v>3601020</v>
          </cell>
          <cell r="C1633" t="str">
            <v>Виконання покарань установами і органами Державної кримінально-виконавчої служби України</v>
          </cell>
        </row>
        <row r="1634">
          <cell r="B1634" t="str">
            <v>3601030</v>
          </cell>
          <cell r="C1634" t="str">
            <v>Забезпечення діяльності органів пробації</v>
          </cell>
        </row>
        <row r="1635">
          <cell r="B1635" t="str">
            <v>3601060</v>
          </cell>
          <cell r="C1635" t="str">
            <v>Підготовка робітничих кадрів у професійно-технічних закладах соціальної адаптації при установах виконання покарань</v>
          </cell>
        </row>
        <row r="1636">
          <cell r="B1636" t="str">
            <v>3601070</v>
          </cell>
          <cell r="C1636" t="str">
            <v>Проведення судової експертизи і розробка методики проведення судових експертиз</v>
          </cell>
        </row>
        <row r="1637">
          <cell r="B1637" t="str">
            <v>3601080</v>
          </cell>
          <cell r="C1637" t="str">
            <v>Прикладні розробки у сфері методики проведення судових експертиз</v>
          </cell>
        </row>
        <row r="1638">
          <cell r="B1638" t="str">
            <v>3601090</v>
          </cell>
          <cell r="C1638" t="str">
            <v>Підвищення кваліфікації працівників органів юстиції</v>
          </cell>
        </row>
        <row r="1639">
          <cell r="B1639" t="str">
            <v>3601150</v>
          </cell>
          <cell r="C1639"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v>
          </cell>
        </row>
        <row r="1640">
          <cell r="B1640" t="str">
            <v>3601170</v>
          </cell>
          <cell r="C1640" t="str">
            <v>Платежі на виконання рішень закордонних юрисдикційних органів, прийнятих за наслідками розгляду справ проти України</v>
          </cell>
        </row>
        <row r="1641">
          <cell r="B1641" t="str">
            <v>3601180</v>
          </cell>
          <cell r="C1641" t="str">
            <v>Будівництво (придбання) житла для осіб рядового і начальницького складу Державної кримінально-виконавчої служби України</v>
          </cell>
        </row>
        <row r="1642">
          <cell r="B1642" t="str">
            <v>3601200</v>
          </cell>
          <cell r="C1642" t="str">
            <v>Державна підтримка органів реєстрації речових прав на нерухоме майно та їх обмеження</v>
          </cell>
        </row>
        <row r="1643">
          <cell r="B1643" t="str">
            <v>3601210</v>
          </cell>
          <cell r="C1643" t="str">
            <v>Заходи з підготовки та проведення ХХІІІ Конгресу Всесвітньої асоціації юристів</v>
          </cell>
        </row>
        <row r="1644">
          <cell r="B1644" t="str">
            <v>3601600</v>
          </cell>
          <cell r="C1644" t="str">
            <v>Створення державного реєстру виконавчих проваджень</v>
          </cell>
        </row>
        <row r="1645">
          <cell r="B1645" t="str">
            <v>3601710</v>
          </cell>
          <cell r="C1645"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646">
          <cell r="B1646" t="str">
            <v>3601800</v>
          </cell>
          <cell r="C1646"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647">
          <cell r="B1647" t="str">
            <v>3601810</v>
          </cell>
          <cell r="C1647" t="str">
            <v>Завершення реконструкції режимного корпусу для тримання засуджених до довічного позбавлення волі у Полтавській установі виконання покарань N 23</v>
          </cell>
        </row>
        <row r="1648">
          <cell r="B1648" t="str">
            <v>3601820</v>
          </cell>
          <cell r="C1648" t="str">
            <v>Створення слідчого ізолятора в Київській області</v>
          </cell>
        </row>
        <row r="1649">
          <cell r="B1649" t="str">
            <v>3601830</v>
          </cell>
          <cell r="C1649" t="str">
            <v>Завершення будівництва лікувального корпусу в Голопристанській виправній колонії N 7 у Херсонській області</v>
          </cell>
        </row>
        <row r="1650">
          <cell r="B1650" t="str">
            <v>3602000</v>
          </cell>
          <cell r="C1650" t="str">
            <v>Державна реєстраційна служба України</v>
          </cell>
        </row>
        <row r="1651">
          <cell r="B1651" t="str">
            <v>3602010</v>
          </cell>
          <cell r="C1651" t="str">
            <v>Керівництво та управління у сфері державної реєстрації</v>
          </cell>
        </row>
        <row r="1652">
          <cell r="B1652" t="str">
            <v>3603000</v>
          </cell>
          <cell r="C1652" t="str">
            <v>Координаційний центр з надання правової допомоги</v>
          </cell>
        </row>
        <row r="1653">
          <cell r="B1653" t="str">
            <v>3603020</v>
          </cell>
          <cell r="C1653" t="str">
            <v>Забезпечення формування та функціонування системи безоплатної правової допомоги</v>
          </cell>
        </row>
        <row r="1654">
          <cell r="B1654" t="str">
            <v>3603030</v>
          </cell>
          <cell r="C1654" t="str">
            <v>Оплата послуг та відшкодування витрат адвокатів з надання безоплатної вторинної правової допомоги</v>
          </cell>
        </row>
        <row r="1655">
          <cell r="B1655" t="str">
            <v>3604000</v>
          </cell>
          <cell r="C1655" t="str">
            <v>Державна виконавча служба України</v>
          </cell>
        </row>
        <row r="1656">
          <cell r="B1656" t="str">
            <v>3604010</v>
          </cell>
          <cell r="C1656" t="str">
            <v>Керівництво та управління у сфері державної виконавчої служби</v>
          </cell>
        </row>
        <row r="1657">
          <cell r="B1657" t="str">
            <v>3606000</v>
          </cell>
          <cell r="C1657" t="str">
            <v>Державна пенітенціарна служба України</v>
          </cell>
        </row>
        <row r="1658">
          <cell r="B1658" t="str">
            <v>3606010</v>
          </cell>
          <cell r="C1658" t="str">
            <v>Керівництво та управління у пенітенціарній сфері</v>
          </cell>
        </row>
        <row r="1659">
          <cell r="B1659" t="str">
            <v>3606020</v>
          </cell>
          <cell r="C1659" t="str">
            <v>Виконання покарань установами і органами пенітенціарної служби</v>
          </cell>
        </row>
        <row r="1660">
          <cell r="B1660" t="str">
            <v>3606030</v>
          </cell>
          <cell r="C1660" t="str">
            <v>Виконання покарань та утримання персоналу установ і органів пенітенціарної служби</v>
          </cell>
        </row>
        <row r="1661">
          <cell r="B1661" t="str">
            <v>3606040</v>
          </cell>
          <cell r="C1661" t="str">
            <v>Фінансова підтримка санаторно-курортних закладів Державного департаменту України з питань виконання покарань</v>
          </cell>
        </row>
        <row r="1662">
          <cell r="B1662" t="str">
            <v>3606060</v>
          </cell>
          <cell r="C1662" t="str">
            <v>Утримання спецконтингенту, хворого на туберкульоз, в установах кримінально-виконавчої служби</v>
          </cell>
        </row>
        <row r="1663">
          <cell r="B1663" t="str">
            <v>3606070</v>
          </cell>
          <cell r="C1663" t="str">
            <v>Заходи щодо покращення умов тримання засуджених та осіб, взятих під варту</v>
          </cell>
        </row>
        <row r="1664">
          <cell r="B1664" t="str">
            <v>3606080</v>
          </cell>
          <cell r="C1664" t="str">
            <v>Будівництво (придбання) житла для осіб рядового і начальницького складу Державної кримінально-виконавчої служби України</v>
          </cell>
        </row>
        <row r="1665">
          <cell r="B1665" t="str">
            <v>3606090</v>
          </cell>
          <cell r="C1665" t="str">
            <v>Підготовка робітничих кадрів у професійно-технічних закладах соціальної адаптації при установах виконання покарань</v>
          </cell>
        </row>
        <row r="1666">
          <cell r="B1666" t="str">
            <v>3606100</v>
          </cell>
          <cell r="C166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667">
          <cell r="B1667" t="str">
            <v>3606600</v>
          </cell>
          <cell r="C1667" t="str">
            <v>Заходи з подолання епідемії туберкульозу та СНІДу в установах кримінально-виконавчої системи</v>
          </cell>
        </row>
        <row r="1668">
          <cell r="B1668" t="str">
            <v>3607000</v>
          </cell>
          <cell r="C1668" t="str">
            <v>Національна академія правових наук України</v>
          </cell>
        </row>
        <row r="1669">
          <cell r="B1669" t="str">
            <v>3607020</v>
          </cell>
          <cell r="C1669" t="str">
            <v>Наукова і організаційна діяльність президії Національної академії правових наук України</v>
          </cell>
        </row>
        <row r="1670">
          <cell r="B1670" t="str">
            <v>3607030</v>
          </cell>
          <cell r="C1670"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1">
          <cell r="B1671" t="str">
            <v>3608000</v>
          </cell>
          <cell r="C1671" t="str">
            <v>Державна служба України з питань захисту персональних даних</v>
          </cell>
        </row>
        <row r="1672">
          <cell r="B1672" t="str">
            <v>3608010</v>
          </cell>
          <cell r="C1672" t="str">
            <v>Керівництво та управління у сфері захисту персональних даних</v>
          </cell>
        </row>
        <row r="1673">
          <cell r="B1673" t="str">
            <v>3609000</v>
          </cell>
          <cell r="C1673" t="str">
            <v>Державна архівна служба України</v>
          </cell>
        </row>
        <row r="1674">
          <cell r="B1674" t="str">
            <v>3609010</v>
          </cell>
          <cell r="C1674" t="str">
            <v>Керівництво та управління у сфері архівної справи</v>
          </cell>
        </row>
        <row r="1675">
          <cell r="B1675" t="str">
            <v>3609020</v>
          </cell>
          <cell r="C1675" t="str">
            <v>Прикладні розробки у сфері архівної справи та страхового фонду документації</v>
          </cell>
        </row>
        <row r="1676">
          <cell r="B1676" t="str">
            <v>3609030</v>
          </cell>
          <cell r="C1676" t="str">
            <v>Забезпечення діяльності архівних установ та установ страхового фонду документації</v>
          </cell>
        </row>
        <row r="1677">
          <cell r="B1677" t="str">
            <v>3609040</v>
          </cell>
          <cell r="C1677" t="str">
            <v>Підвищення кваліфікації фахівців архівної справи</v>
          </cell>
        </row>
        <row r="1678">
          <cell r="B1678" t="str">
            <v>3609050</v>
          </cell>
          <cell r="C1678" t="str">
            <v>Забезпечення охорони приміщень державних архівів</v>
          </cell>
        </row>
        <row r="1679">
          <cell r="B1679" t="str">
            <v>3609060</v>
          </cell>
          <cell r="C1679" t="str">
            <v>Створення і зберігання страхового фонду документації</v>
          </cell>
        </row>
        <row r="1680">
          <cell r="B1680" t="str">
            <v>3609800</v>
          </cell>
          <cell r="C1680" t="str">
            <v>Розробка проектно-кошторисної документації на реконструкцію комплексу споруд центральних державних архівів у м.Києві</v>
          </cell>
        </row>
        <row r="1681">
          <cell r="B1681" t="str">
            <v>3609810</v>
          </cell>
          <cell r="C1681" t="str">
            <v>Реконструкція комплексу споруд центральних державних архівних установ</v>
          </cell>
        </row>
        <row r="1682">
          <cell r="B1682" t="str">
            <v>3800000</v>
          </cell>
          <cell r="C1682" t="str">
            <v>Міністерство інформаційної політики України</v>
          </cell>
        </row>
        <row r="1683">
          <cell r="B1683" t="str">
            <v>3801000</v>
          </cell>
          <cell r="C1683" t="str">
            <v>Апарат Міністерства інформаційної політики України</v>
          </cell>
        </row>
        <row r="1684">
          <cell r="B1684" t="str">
            <v>3801010</v>
          </cell>
          <cell r="C1684" t="str">
            <v>Керівництво та управління у сфері інформаційної політики</v>
          </cell>
        </row>
        <row r="1685">
          <cell r="B1685" t="str">
            <v>3801020</v>
          </cell>
          <cell r="C1685" t="str">
            <v>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v>
          </cell>
        </row>
        <row r="1686">
          <cell r="B1686" t="str">
            <v>3801030</v>
          </cell>
          <cell r="C1686" t="str">
            <v>Здійснення заходів у сфері захисту національного інформаційного простору</v>
          </cell>
        </row>
        <row r="1687">
          <cell r="B1687" t="str">
            <v>5030000</v>
          </cell>
          <cell r="C1687" t="str">
            <v>Державне агентство з питань науки, інновацій та інформатизації України</v>
          </cell>
        </row>
        <row r="1688">
          <cell r="B1688" t="str">
            <v>5031000</v>
          </cell>
          <cell r="C1688" t="str">
            <v>Апарат Державного агентства з питань науки, інновацій та інформатизації України</v>
          </cell>
        </row>
        <row r="1689">
          <cell r="B1689" t="str">
            <v>5120000</v>
          </cell>
          <cell r="C1689" t="str">
            <v>Державне агентство резерву України</v>
          </cell>
        </row>
        <row r="1690">
          <cell r="B1690" t="str">
            <v>5121000</v>
          </cell>
          <cell r="C1690" t="str">
            <v>Апарат Державного агентства резерву України</v>
          </cell>
        </row>
        <row r="1691">
          <cell r="B1691" t="str">
            <v>5160000</v>
          </cell>
          <cell r="C1691" t="str">
            <v>Державна митна служба України</v>
          </cell>
        </row>
        <row r="1692">
          <cell r="B1692" t="str">
            <v>5270000</v>
          </cell>
          <cell r="C1692" t="str">
            <v>Державна інспекція ядерного регулювання України</v>
          </cell>
        </row>
        <row r="1693">
          <cell r="B1693" t="str">
            <v>5271000</v>
          </cell>
          <cell r="C1693" t="str">
            <v>Апарат Державної інспекції ядерного регулювання України</v>
          </cell>
        </row>
        <row r="1694">
          <cell r="B1694" t="str">
            <v>5271010</v>
          </cell>
          <cell r="C1694" t="str">
            <v>Керівництво та управління у сфері ядерного регулювання</v>
          </cell>
        </row>
        <row r="1695">
          <cell r="B1695" t="str">
            <v>5271020</v>
          </cell>
          <cell r="C1695" t="str">
            <v>Забезпечення ведення Державного регістру джерел іонізуючого випромінювання</v>
          </cell>
        </row>
        <row r="1696">
          <cell r="B1696" t="str">
            <v>5271030</v>
          </cell>
          <cell r="C1696" t="str">
            <v>Підвищення кваліфікації державних службовців п'ятої-сьомої категорій у сфері ядерного регулювання</v>
          </cell>
        </row>
        <row r="1697">
          <cell r="B1697" t="str">
            <v>5271040</v>
          </cell>
          <cell r="C1697" t="str">
            <v>Забезпечення ведення Державного регістру джерел іонізуючого випромінювання</v>
          </cell>
        </row>
        <row r="1698">
          <cell r="B1698" t="str">
            <v>5271050</v>
          </cell>
          <cell r="C1698" t="str">
            <v>Забезпечення безпечного зберігання відпрацьованих високоактивних джерел іонізуючого випромінювання</v>
          </cell>
        </row>
        <row r="1699">
          <cell r="B1699" t="str">
            <v>5340000</v>
          </cell>
          <cell r="C1699" t="str">
            <v>Адміністрація Державної прикордонної служби України</v>
          </cell>
        </row>
        <row r="1700">
          <cell r="B1700" t="str">
            <v>5341000</v>
          </cell>
          <cell r="C1700" t="str">
            <v>Апарат Адміністрації Державної прикордонної служби України</v>
          </cell>
        </row>
        <row r="1701">
          <cell r="B1701" t="str">
            <v>5341020</v>
          </cell>
          <cell r="C1701" t="str">
            <v>Забезпечення особового складу Державної прикордонної служби України</v>
          </cell>
        </row>
        <row r="1702">
          <cell r="B1702" t="str">
            <v>5341050</v>
          </cell>
          <cell r="C1702"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703">
          <cell r="B1703" t="str">
            <v>5341110</v>
          </cell>
          <cell r="C1703" t="str">
            <v>Заходи, пов'язані із переходом на військову службу за контрактом</v>
          </cell>
        </row>
        <row r="1704">
          <cell r="B1704" t="str">
            <v>5341120</v>
          </cell>
          <cell r="C1704" t="str">
            <v>Заходи з облаштування та реконструкції державного кордону, пов'язані з проведенням Євро-2012</v>
          </cell>
        </row>
        <row r="1705">
          <cell r="B1705" t="str">
            <v>5342000</v>
          </cell>
          <cell r="C1705" t="str">
            <v>Розвідувальний орган Адміністрації Державної прикордонної служби України</v>
          </cell>
        </row>
        <row r="1706">
          <cell r="B1706" t="str">
            <v>5342020</v>
          </cell>
          <cell r="C1706" t="str">
            <v>Заходи, пов'язані із переходом на військову службу за контрактом</v>
          </cell>
        </row>
        <row r="1707">
          <cell r="B1707" t="str">
            <v>5500000</v>
          </cell>
          <cell r="C1707" t="str">
            <v>Національна комісія, що здійснює державне регулювання у сфері ринків фінансових послуг</v>
          </cell>
        </row>
        <row r="1708">
          <cell r="B1708" t="str">
            <v>5501000</v>
          </cell>
          <cell r="C1708" t="str">
            <v>Апарат Національної комісії, що здійснює державне регулювання у сфері ринків фінансових послуг</v>
          </cell>
        </row>
        <row r="1709">
          <cell r="B1709" t="str">
            <v>5501010</v>
          </cell>
          <cell r="C1709" t="str">
            <v>Керівництво та управління у сфері регулювання ринків фінансових послуг</v>
          </cell>
        </row>
        <row r="1710">
          <cell r="B1710" t="str">
            <v>5501020</v>
          </cell>
          <cell r="C1710" t="str">
            <v>Розробка та впровадження комплексної інформаційної системи</v>
          </cell>
        </row>
        <row r="1711">
          <cell r="B1711" t="str">
            <v>5530000</v>
          </cell>
          <cell r="C1711" t="str">
            <v>Державна служба фінансового моніторингу України</v>
          </cell>
        </row>
        <row r="1712">
          <cell r="B1712" t="str">
            <v>5531000</v>
          </cell>
          <cell r="C1712" t="str">
            <v>Апарат Державної служби фінансового моніторингу України</v>
          </cell>
        </row>
        <row r="1713">
          <cell r="B1713" t="str">
            <v>5550000</v>
          </cell>
          <cell r="C1713" t="str">
            <v>Державна служба України з контролю за наркотиками</v>
          </cell>
        </row>
        <row r="1714">
          <cell r="B1714" t="str">
            <v>5551000</v>
          </cell>
          <cell r="C1714" t="str">
            <v>Апарат Державної служби України з контролю за наркотиками</v>
          </cell>
        </row>
        <row r="1715">
          <cell r="B1715" t="str">
            <v>5560000</v>
          </cell>
          <cell r="C1715" t="str">
            <v>Національна комісія, що здійснює державне регулювання у сфері зв'язку та інформатизації</v>
          </cell>
        </row>
        <row r="1716">
          <cell r="B1716" t="str">
            <v>5561000</v>
          </cell>
          <cell r="C1716" t="str">
            <v>Національна комісія, що здійснює державне регулювання у сфері зв'язку та інформатизації</v>
          </cell>
        </row>
        <row r="1717">
          <cell r="B1717" t="str">
            <v>5561010</v>
          </cell>
          <cell r="C1717" t="str">
            <v>Керівництво та управління у сфері регулювання зв'язку та інформатизації</v>
          </cell>
        </row>
        <row r="1718">
          <cell r="B1718" t="str">
            <v>5960000</v>
          </cell>
          <cell r="C1718" t="str">
            <v>Головне управління розвідки Міністерства оборони України</v>
          </cell>
        </row>
        <row r="1719">
          <cell r="B1719" t="str">
            <v>5961000</v>
          </cell>
          <cell r="C1719" t="str">
            <v>Головне управління розвідки Міністерства оборони України</v>
          </cell>
        </row>
        <row r="1720">
          <cell r="B1720" t="str">
            <v>5961010</v>
          </cell>
          <cell r="C1720" t="str">
            <v>Розвідувальна діяльність у сфері оборони</v>
          </cell>
        </row>
        <row r="1721">
          <cell r="B1721" t="str">
            <v>5961020</v>
          </cell>
          <cell r="C1721" t="str">
            <v>Закупівля комплексу спеціального призначення</v>
          </cell>
        </row>
        <row r="1722">
          <cell r="B1722" t="str">
            <v>5961030</v>
          </cell>
          <cell r="C1722" t="str">
            <v>Заходи, пов'язані із переходом на військову службу за контрактом</v>
          </cell>
        </row>
        <row r="1723">
          <cell r="B1723" t="str">
            <v>5961040</v>
          </cell>
          <cell r="C1723" t="str">
            <v>Будівництво (придбання) житла для військовослужбовців Головного управління розвідки Міністерства оборони України</v>
          </cell>
        </row>
        <row r="1724">
          <cell r="B1724" t="str">
            <v>5961050</v>
          </cell>
          <cell r="C1724" t="str">
            <v>Розвиток озброєння, військової та спеціальної техніки Головного управління розвідки Міністерства оборони</v>
          </cell>
        </row>
        <row r="1725">
          <cell r="B1725" t="str">
            <v>5961060</v>
          </cell>
          <cell r="C1725" t="str">
            <v>Видатки для Головного управління розвідки Міністерства оборони України на реалізацію заходів щодо підвищення обороноздатності і безпеки держави</v>
          </cell>
        </row>
        <row r="1726">
          <cell r="B1726" t="str">
            <v>5980000</v>
          </cell>
          <cell r="C1726" t="str">
            <v>Вища рада правосуддя</v>
          </cell>
        </row>
        <row r="1727">
          <cell r="B1727" t="str">
            <v>5981000</v>
          </cell>
          <cell r="C1727" t="str">
            <v>Секретаріат Вищої ради правосуддя</v>
          </cell>
        </row>
        <row r="1728">
          <cell r="B1728" t="str">
            <v>5981010</v>
          </cell>
          <cell r="C1728" t="str">
            <v>Формування суддівського корпусу та контроль за його діяльністю</v>
          </cell>
        </row>
        <row r="1729">
          <cell r="B1729" t="str">
            <v>5990000</v>
          </cell>
          <cell r="C1729" t="str">
            <v>Секретаріат Уповноваженого Верховної Ради України з прав людини</v>
          </cell>
        </row>
        <row r="1730">
          <cell r="B1730" t="str">
            <v>5991000</v>
          </cell>
          <cell r="C1730" t="str">
            <v>Секретаріат Уповноваженого Верховної Ради України з прав людини</v>
          </cell>
        </row>
        <row r="1731">
          <cell r="B1731" t="str">
            <v>5991010</v>
          </cell>
          <cell r="C1731" t="str">
            <v>Парламентський контроль за додержанням конституційних прав і свобод людини</v>
          </cell>
        </row>
        <row r="1732">
          <cell r="B1732" t="str">
            <v>6010000</v>
          </cell>
          <cell r="C1732" t="str">
            <v>Антимонопольний комітет України</v>
          </cell>
        </row>
        <row r="1733">
          <cell r="B1733" t="str">
            <v>6011000</v>
          </cell>
          <cell r="C1733" t="str">
            <v>Апарат Антимонопольного комітету України</v>
          </cell>
        </row>
        <row r="1734">
          <cell r="B1734" t="str">
            <v>6011010</v>
          </cell>
          <cell r="C1734" t="str">
            <v>Керівництво та управління  у сфері конкурентної політики, контроль за дотриманням законодавства про захист економічної конкуренції</v>
          </cell>
        </row>
        <row r="1735">
          <cell r="B1735" t="str">
            <v>6011020</v>
          </cell>
          <cell r="C1735" t="str">
            <v>Прикладні розробки у сфері конкурентної політики та права</v>
          </cell>
        </row>
        <row r="1736">
          <cell r="B1736" t="str">
            <v>6020000</v>
          </cell>
          <cell r="C1736" t="str">
            <v>Вища атестаційна комісія України</v>
          </cell>
        </row>
        <row r="1737">
          <cell r="B1737" t="str">
            <v>6021000</v>
          </cell>
          <cell r="C1737" t="str">
            <v>Апарат Вищої атестаційної комісії України</v>
          </cell>
        </row>
        <row r="1738">
          <cell r="B1738" t="str">
            <v>6021010</v>
          </cell>
          <cell r="C1738" t="str">
            <v>Керівництво та управління у сфері атестації наукових та науково-педагогічних кадрів вищої кваліфікації, присудження наукових ступенів</v>
          </cell>
        </row>
        <row r="1739">
          <cell r="B1739" t="str">
            <v>6070000</v>
          </cell>
          <cell r="C1739" t="str">
            <v>Державна пенітенціарна служба України</v>
          </cell>
        </row>
        <row r="1740">
          <cell r="B1740" t="str">
            <v>6071000</v>
          </cell>
          <cell r="C1740" t="str">
            <v>Апарат Державної пенітенціарної служби України</v>
          </cell>
        </row>
        <row r="1741">
          <cell r="B1741" t="str">
            <v>6080000</v>
          </cell>
          <cell r="C1741" t="str">
            <v>Державний департамент України з питань виконання покарань (загальнодержавні витрати)</v>
          </cell>
        </row>
        <row r="1742">
          <cell r="B1742" t="str">
            <v>6081000</v>
          </cell>
          <cell r="C1742" t="str">
            <v>Державний департамент України з питань виконання покарань (загальнодержавні витрати)</v>
          </cell>
        </row>
        <row r="1743">
          <cell r="B1743" t="str">
            <v>6110000</v>
          </cell>
          <cell r="C1743" t="str">
            <v>Державна архівна служба України</v>
          </cell>
        </row>
        <row r="1744">
          <cell r="B1744" t="str">
            <v>6111000</v>
          </cell>
          <cell r="C1744" t="str">
            <v>Апарат Державної архівної служби України</v>
          </cell>
        </row>
        <row r="1745">
          <cell r="B1745" t="str">
            <v>6120000</v>
          </cell>
          <cell r="C1745" t="str">
            <v>Національне агентство України з питань державної служби</v>
          </cell>
        </row>
        <row r="1746">
          <cell r="B1746" t="str">
            <v>6121000</v>
          </cell>
          <cell r="C1746" t="str">
            <v>Апарат Національного агентства України з питань державної служби</v>
          </cell>
        </row>
        <row r="1747">
          <cell r="B1747" t="str">
            <v>6121010</v>
          </cell>
          <cell r="C1747" t="str">
            <v>Керівництво та  функціональне управління у сфері державної служби</v>
          </cell>
        </row>
        <row r="1748">
          <cell r="B1748" t="str">
            <v>6121020</v>
          </cell>
          <cell r="C1748" t="str">
            <v>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v>
          </cell>
        </row>
        <row r="1749">
          <cell r="B1749" t="str">
            <v>6121030</v>
          </cell>
          <cell r="C1749" t="str">
            <v>Підвищення кваліфікації фахівців у сфері європейської та світової інтеграції</v>
          </cell>
        </row>
        <row r="1750">
          <cell r="B1750" t="str">
            <v>6121040</v>
          </cell>
          <cell r="C1750"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751">
          <cell r="B1751" t="str">
            <v>6121700</v>
          </cell>
          <cell r="C1751"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752">
          <cell r="B1752" t="str">
            <v>6122000</v>
          </cell>
          <cell r="C1752" t="str">
            <v>Центр адаптації державної служби до стандартів Європейського Союзу</v>
          </cell>
        </row>
        <row r="1753">
          <cell r="B1753" t="str">
            <v>6122040</v>
          </cell>
          <cell r="C1753" t="str">
            <v>Прикладні дослідження і розробки у сфері державної служби та її адаптації до стандартів Європейського Союзу</v>
          </cell>
        </row>
        <row r="1754">
          <cell r="B1754" t="str">
            <v>6122050</v>
          </cell>
          <cell r="C1754" t="str">
            <v>Організація підготовки та виконання тренінгових програм і заходів з розвитку вищого корпусу державної служби</v>
          </cell>
        </row>
        <row r="1755">
          <cell r="B1755" t="str">
            <v>6122060</v>
          </cell>
          <cell r="C1755"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756">
          <cell r="B1756" t="str">
            <v>6150000</v>
          </cell>
          <cell r="C1756" t="str">
            <v>Національна комісія з цінних паперів та фондового ринку</v>
          </cell>
        </row>
        <row r="1757">
          <cell r="B1757" t="str">
            <v>6151000</v>
          </cell>
          <cell r="C1757" t="str">
            <v>Апарат Національної комісії з цінних паперів та фондового ринку</v>
          </cell>
        </row>
        <row r="1758">
          <cell r="B1758" t="str">
            <v>6151010</v>
          </cell>
          <cell r="C1758" t="str">
            <v>Керівництво та управління у сфері фондового ринку</v>
          </cell>
        </row>
        <row r="1759">
          <cell r="B1759" t="str">
            <v>6151020</v>
          </cell>
          <cell r="C1759" t="str">
            <v>Створення cистеми моніторингу фондового ринку</v>
          </cell>
        </row>
        <row r="1760">
          <cell r="B1760" t="str">
            <v>6151030</v>
          </cell>
          <cell r="C1760" t="str">
            <v>Підвищення кваліфікації фахівців з питань фондового ринку та корпоративного управління</v>
          </cell>
        </row>
        <row r="1761">
          <cell r="B1761" t="str">
            <v>6160000</v>
          </cell>
          <cell r="C1761" t="str">
            <v>Державна податкова адміністрація України (загальнодержавні витрати)</v>
          </cell>
        </row>
        <row r="1762">
          <cell r="B1762" t="str">
            <v>6161000</v>
          </cell>
          <cell r="C1762" t="str">
            <v>Державна податкова адміністрація України (загальнодержавні витрати)</v>
          </cell>
        </row>
        <row r="1763">
          <cell r="B1763" t="str">
            <v>6170000</v>
          </cell>
          <cell r="C1763" t="str">
            <v>Державна служба експортного контролю України</v>
          </cell>
        </row>
        <row r="1764">
          <cell r="B1764" t="str">
            <v>6171000</v>
          </cell>
          <cell r="C1764" t="str">
            <v>Апарат Державної служби експортного контролю України</v>
          </cell>
        </row>
        <row r="1765">
          <cell r="B1765" t="str">
            <v>6310000</v>
          </cell>
          <cell r="C1765" t="str">
            <v>Державне агентство з інвестицій та управління національними проектами України (загальнодержавні витрати)</v>
          </cell>
        </row>
        <row r="1766">
          <cell r="B1766" t="str">
            <v>6311000</v>
          </cell>
          <cell r="C1766" t="str">
            <v>Державне агентство з інвестицій та управління національними проектами України (загальнодержавні витрати)</v>
          </cell>
        </row>
        <row r="1767">
          <cell r="B1767" t="str">
            <v>6320000</v>
          </cell>
          <cell r="C1767" t="str">
            <v>Національне антикорупційне бюро України</v>
          </cell>
        </row>
        <row r="1768">
          <cell r="B1768" t="str">
            <v>6321000</v>
          </cell>
          <cell r="C1768" t="str">
            <v>Національне антикорупційне бюро України</v>
          </cell>
        </row>
        <row r="1769">
          <cell r="B1769" t="str">
            <v>6321010</v>
          </cell>
          <cell r="C1769" t="str">
            <v>Забезпечення діяльності Національного антикорупційного бюро України</v>
          </cell>
        </row>
        <row r="1770">
          <cell r="B1770" t="str">
            <v>6330000</v>
          </cell>
          <cell r="C1770" t="str">
            <v>Національне агентство з питань запобігання корупції</v>
          </cell>
        </row>
        <row r="1771">
          <cell r="B1771" t="str">
            <v>6331000</v>
          </cell>
          <cell r="C1771" t="str">
            <v>Апарат Національного агентства з питань запобігання корупції</v>
          </cell>
        </row>
        <row r="1772">
          <cell r="B1772" t="str">
            <v>6331010</v>
          </cell>
          <cell r="C1772" t="str">
            <v>Керівництво та управління у сфері запобігання корупції</v>
          </cell>
        </row>
        <row r="1773">
          <cell r="B1773" t="str">
            <v>6331020</v>
          </cell>
          <cell r="C1773" t="str">
            <v>Фінансування статутної діяльності політичних партій</v>
          </cell>
        </row>
        <row r="1774">
          <cell r="B1774" t="str">
            <v>6340000</v>
          </cell>
          <cell r="C1774" t="str">
            <v>Національна комісія, що здійснює державне регулювання у сферах енергетики та комунальних послуг</v>
          </cell>
        </row>
        <row r="1775">
          <cell r="B1775" t="str">
            <v>6341000</v>
          </cell>
          <cell r="C1775" t="str">
            <v>Апарат Національної комісії, що здійснює державне регулювання у сферах енергетики та комунальних послуг</v>
          </cell>
        </row>
        <row r="1776">
          <cell r="B1776" t="str">
            <v>6341010</v>
          </cell>
          <cell r="C1776" t="str">
            <v>Керівництво та управління у сфері регулювання енергетики та комунальних послуг</v>
          </cell>
        </row>
        <row r="1777">
          <cell r="B1777" t="str">
            <v>6360000</v>
          </cell>
          <cell r="C1777" t="str">
            <v>Державне агентство з енергоефективності та енергозбереження України</v>
          </cell>
        </row>
        <row r="1778">
          <cell r="B1778" t="str">
            <v>6361000</v>
          </cell>
          <cell r="C1778" t="str">
            <v>Апарат Державного агентства з енергоефективності та енергозбереження України</v>
          </cell>
        </row>
        <row r="1779">
          <cell r="B1779" t="str">
            <v>6370000</v>
          </cell>
          <cell r="C1779" t="str">
            <v>Національна комісія, що здійснює державне регулювання у сфері енергетики</v>
          </cell>
        </row>
        <row r="1780">
          <cell r="B1780" t="str">
            <v>6371000</v>
          </cell>
          <cell r="C1780" t="str">
            <v>Апарат Національної комісії, що здійснює державне регулювання у сфері енергетики</v>
          </cell>
        </row>
        <row r="1781">
          <cell r="B1781" t="str">
            <v>6371010</v>
          </cell>
          <cell r="C1781" t="str">
            <v>Керівництво та управління у сфері регулювання енергетики</v>
          </cell>
        </row>
        <row r="1782">
          <cell r="B1782" t="str">
            <v>6371600</v>
          </cell>
          <cell r="C1782" t="str">
            <v>Впровадження концепції Оптового ринку електроенергії України</v>
          </cell>
        </row>
        <row r="1783">
          <cell r="B1783" t="str">
            <v>6380000</v>
          </cell>
          <cell r="C1783" t="str">
            <v>Державне космічне агентство України</v>
          </cell>
        </row>
        <row r="1784">
          <cell r="B1784" t="str">
            <v>6381000</v>
          </cell>
          <cell r="C1784" t="str">
            <v>Апарат Державного космічного агентства України</v>
          </cell>
        </row>
        <row r="1785">
          <cell r="B1785" t="str">
            <v>6381010</v>
          </cell>
          <cell r="C1785" t="str">
            <v>Керівництво та управління у сфері космічної діяльності</v>
          </cell>
        </row>
        <row r="1786">
          <cell r="B1786" t="str">
            <v>6381020</v>
          </cell>
          <cell r="C1786"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787">
          <cell r="B1787" t="str">
            <v>6381030</v>
          </cell>
          <cell r="C1787" t="str">
            <v>Надання позашкільної освіти Національним центром аерокосмічної освіти молоді ім.О.М. Макарова</v>
          </cell>
        </row>
        <row r="1788">
          <cell r="B1788" t="str">
            <v>6381040</v>
          </cell>
          <cell r="C1788" t="str">
            <v>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v>
          </cell>
        </row>
        <row r="1789">
          <cell r="B1789" t="str">
            <v>6381050</v>
          </cell>
          <cell r="C1789" t="str">
            <v>Управління та випробування космічних засобів</v>
          </cell>
        </row>
        <row r="1790">
          <cell r="B1790" t="str">
            <v>6381100</v>
          </cell>
          <cell r="C1790" t="str">
            <v>Будівництво (придбання) житла для військовослужбовців Державного космічного агентства України</v>
          </cell>
        </row>
        <row r="1791">
          <cell r="B1791" t="str">
            <v>6381120</v>
          </cell>
          <cell r="C1791" t="str">
            <v>Утилізація твердого ракетного палива</v>
          </cell>
        </row>
        <row r="1792">
          <cell r="B1792" t="str">
            <v>6381130</v>
          </cell>
          <cell r="C1792" t="str">
            <v>Виконання боргових зобов'язань за кредитом, залученим під державну гарантію для реалізації проекту "Створення Національної супутникової системи зв'язку"</v>
          </cell>
        </row>
        <row r="1793">
          <cell r="B1793" t="str">
            <v>6381140</v>
          </cell>
          <cell r="C1793" t="str">
            <v>Реконструкція і технічне переоснащення ТЕЦ ДП "ВО Південний машинобудівний завод ім. О.М. Макарова"</v>
          </cell>
        </row>
        <row r="1794">
          <cell r="B1794" t="str">
            <v>6381150</v>
          </cell>
          <cell r="C1794"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795">
          <cell r="B1795" t="str">
            <v>6381160</v>
          </cell>
          <cell r="C1795"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796">
          <cell r="B1796" t="str">
            <v>6381190</v>
          </cell>
          <cell r="C1796" t="str">
            <v>Забезпечення службовим житлом молодих спеціалістів державних підприємств космічної галузі</v>
          </cell>
        </row>
        <row r="1797">
          <cell r="B1797" t="str">
            <v>6381200</v>
          </cell>
          <cell r="C1797" t="str">
            <v>Підготовка та створення спеціальних технологій для виготовлення багатофункціонального ракетного комплексу за темою "Сапсан"</v>
          </cell>
        </row>
        <row r="1798">
          <cell r="B1798" t="str">
            <v>6381210</v>
          </cell>
          <cell r="C1798"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v>
          </cell>
        </row>
        <row r="1799">
          <cell r="B1799" t="str">
            <v>6381220</v>
          </cell>
          <cell r="C1799" t="str">
            <v>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v>
          </cell>
        </row>
        <row r="1800">
          <cell r="B1800" t="str">
            <v>6390000</v>
          </cell>
          <cell r="C1800" t="str">
            <v>Національне агентство України з питань забезпечення ефективного використання енергетичних ресурсів (загальнодержавні витрати)</v>
          </cell>
        </row>
        <row r="1801">
          <cell r="B1801" t="str">
            <v>6391000</v>
          </cell>
          <cell r="C1801" t="str">
            <v>Національне агентство України з питань забезпечення ефективного використання енергетичних ресурсів (загальнодержавні витрати)</v>
          </cell>
        </row>
        <row r="1802">
          <cell r="B1802" t="str">
            <v>6400000</v>
          </cell>
          <cell r="C1802" t="str">
            <v>Національна комісія регулювання ринку комунальних послуг України</v>
          </cell>
        </row>
        <row r="1803">
          <cell r="B1803" t="str">
            <v>6420000</v>
          </cell>
          <cell r="C1803" t="str">
            <v>Державне бюро розслідувань</v>
          </cell>
        </row>
        <row r="1804">
          <cell r="B1804" t="str">
            <v>6421000</v>
          </cell>
          <cell r="C1804" t="str">
            <v>Державне бюро розслідувань</v>
          </cell>
        </row>
        <row r="1805">
          <cell r="B1805" t="str">
            <v>6421010</v>
          </cell>
          <cell r="C1805" t="str">
            <v>Забезпечення діяльності Державного бюро розслідувань</v>
          </cell>
        </row>
        <row r="1806">
          <cell r="B1806" t="str">
            <v>6430000</v>
          </cell>
          <cell r="C1806" t="str">
            <v>Національне агентство України з питань виявлення, розшуку та управління активами, одержаними від корупційних та інших злочинів</v>
          </cell>
        </row>
        <row r="1807">
          <cell r="B1807" t="str">
            <v>6431000</v>
          </cell>
          <cell r="C1807" t="str">
            <v>Апарат Національного агентства України з питань виявлення, розшуку та управління активами, одержаними від корупційних та інших злочинів</v>
          </cell>
        </row>
        <row r="1808">
          <cell r="B1808" t="str">
            <v>6431010</v>
          </cell>
          <cell r="C1808" t="str">
            <v>Керівництво та управління у сфері розшуку та управління активами, одержаними від корупційних та інших злочинів</v>
          </cell>
        </row>
        <row r="1809">
          <cell r="B1809" t="str">
            <v>6440000</v>
          </cell>
          <cell r="C1809" t="str">
            <v>Національна рада України з питань телебачення і радіомовлення</v>
          </cell>
        </row>
        <row r="1810">
          <cell r="B1810" t="str">
            <v>6441000</v>
          </cell>
          <cell r="C1810" t="str">
            <v>Апарат Національної ради України з питань телебачення і радіомовлення</v>
          </cell>
        </row>
        <row r="1811">
          <cell r="B1811" t="str">
            <v>6441010</v>
          </cell>
          <cell r="C1811" t="str">
            <v>Керівництво та управління здійсненням контролю у сфері телебачення і радіомовлення</v>
          </cell>
        </row>
        <row r="1812">
          <cell r="B1812" t="str">
            <v>6441030</v>
          </cell>
          <cell r="C1812"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813">
          <cell r="B1813" t="str">
            <v>6450000</v>
          </cell>
          <cell r="C1813" t="str">
            <v>Національна комісія, що здійснює державне регулювання у сфері комунальних послуг</v>
          </cell>
        </row>
        <row r="1814">
          <cell r="B1814" t="str">
            <v>6451000</v>
          </cell>
          <cell r="C1814" t="str">
            <v>Апарат Національної комісії, що здійснює державне регулювання у сфері комунальних послуг</v>
          </cell>
        </row>
        <row r="1815">
          <cell r="B1815" t="str">
            <v>6451010</v>
          </cell>
          <cell r="C1815" t="str">
            <v>Керівництво та управління у сфері регулювання ринку комунальних послуг</v>
          </cell>
        </row>
        <row r="1816">
          <cell r="B1816" t="str">
            <v>6460000</v>
          </cell>
          <cell r="C1816" t="str">
            <v>Національне агентство з питань підготовки та проведення в Україні фінальної частини чемпіонату Європи 2012 року з футболу</v>
          </cell>
        </row>
        <row r="1817">
          <cell r="B1817" t="str">
            <v>6461000</v>
          </cell>
          <cell r="C1817" t="str">
            <v>Апарат Національного агентства з питань підготовки та проведення в Україні фінальної частини чемпіонату Європи 2012 року з футболу</v>
          </cell>
        </row>
        <row r="1818">
          <cell r="B1818" t="str">
            <v>6461010</v>
          </cell>
          <cell r="C1818"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819">
          <cell r="B1819" t="str">
            <v>6461020</v>
          </cell>
          <cell r="C1819" t="str">
            <v>Заходи із залучення інвесторів для підготовки і проведення в Україні фінальної частини чемпіонату Європи 2012 року з футболу</v>
          </cell>
        </row>
        <row r="1820">
          <cell r="B1820" t="str">
            <v>6480000</v>
          </cell>
          <cell r="C1820" t="str">
            <v>Пенсійний фонд України</v>
          </cell>
        </row>
        <row r="1821">
          <cell r="B1821" t="str">
            <v>6481000</v>
          </cell>
          <cell r="C1821" t="str">
            <v>Пенсійний фонд України</v>
          </cell>
        </row>
        <row r="1822">
          <cell r="B1822" t="str">
            <v>6500000</v>
          </cell>
          <cell r="C1822" t="str">
            <v>Рада національної безпеки і оборони України</v>
          </cell>
        </row>
        <row r="1823">
          <cell r="B1823" t="str">
            <v>6501000</v>
          </cell>
          <cell r="C1823" t="str">
            <v>Апарат Ради національної безпеки і оборони України</v>
          </cell>
        </row>
        <row r="1824">
          <cell r="B1824" t="str">
            <v>6501010</v>
          </cell>
          <cell r="C1824" t="str">
            <v>Інформаційно-аналітичне забезпечення координаційної діяльності у сфері національної безпеки і оборони</v>
          </cell>
        </row>
        <row r="1825">
          <cell r="B1825" t="str">
            <v>6501020</v>
          </cell>
          <cell r="C1825" t="str">
            <v>Фундаментальні дослідження у сфері національної безпеки</v>
          </cell>
        </row>
        <row r="1826">
          <cell r="B1826" t="str">
            <v>6501030</v>
          </cell>
          <cell r="C1826" t="str">
            <v>Прикладні розробки у сфері національної безпеки</v>
          </cell>
        </row>
        <row r="1827">
          <cell r="B1827" t="str">
            <v>6501040</v>
          </cell>
          <cell r="C1827" t="str">
            <v>Підготовка науково-педагогічних та наукових кадрів у сфері національної безпеки</v>
          </cell>
        </row>
        <row r="1828">
          <cell r="B1828" t="str">
            <v>6510000</v>
          </cell>
          <cell r="C1828" t="str">
            <v>Рахункова палата</v>
          </cell>
        </row>
        <row r="1829">
          <cell r="B1829" t="str">
            <v>6511000</v>
          </cell>
          <cell r="C1829" t="str">
            <v>Апарат Рахункової палати</v>
          </cell>
        </row>
        <row r="1830">
          <cell r="B1830" t="str">
            <v>6511010</v>
          </cell>
          <cell r="C1830" t="str">
            <v>Керівництво та управління у сфері контролю за виконанням державного бюджету</v>
          </cell>
        </row>
        <row r="1831">
          <cell r="B1831" t="str">
            <v>6511020</v>
          </cell>
          <cell r="C1831" t="str">
            <v>Створення інформаційно-аналітичної системи Рахункової палати</v>
          </cell>
        </row>
        <row r="1832">
          <cell r="B1832" t="str">
            <v>6520000</v>
          </cell>
          <cell r="C1832" t="str">
            <v>Служба безпеки України</v>
          </cell>
        </row>
        <row r="1833">
          <cell r="B1833" t="str">
            <v>6521000</v>
          </cell>
          <cell r="C1833" t="str">
            <v>Центральне управління Служби безпеки України</v>
          </cell>
        </row>
        <row r="1834">
          <cell r="B1834" t="str">
            <v>6521010</v>
          </cell>
          <cell r="C1834" t="str">
            <v>Забезпечення заходів у сфері безпеки держави та діяльності органів системи Служби безпеки України</v>
          </cell>
        </row>
        <row r="1835">
          <cell r="B1835" t="str">
            <v>6521030</v>
          </cell>
          <cell r="C1835" t="str">
            <v>Наукова діяльність у сфері забезпечення державної безпеки, дослідження та розробки спеціальної техніки</v>
          </cell>
        </row>
        <row r="1836">
          <cell r="B1836" t="str">
            <v>6521040</v>
          </cell>
          <cell r="C1836" t="str">
            <v>Забезпечення перебування за кордоном працівників органів державної влади</v>
          </cell>
        </row>
        <row r="1837">
          <cell r="B1837" t="str">
            <v>6521050</v>
          </cell>
          <cell r="C1837" t="str">
            <v>Медичне обслуговування і оздоровлення особового складу та утримання закладів дошкільної освіти Служби безпеки України</v>
          </cell>
        </row>
        <row r="1838">
          <cell r="B1838" t="str">
            <v>6521060</v>
          </cell>
          <cell r="C1838" t="str">
            <v>Створення, закупівля і модернізація озброєння, військової та спеціальної техніки за державним оборонним замовленням Служби безпеки</v>
          </cell>
        </row>
        <row r="1839">
          <cell r="B1839" t="str">
            <v>6521070</v>
          </cell>
          <cell r="C1839" t="str">
            <v>Підготовка та перепідготовка кадрів Служби безпеки України вищими навчальними закладами ІІІ та ІV рівнів акредитації</v>
          </cell>
        </row>
        <row r="1840">
          <cell r="B1840" t="str">
            <v>6521080</v>
          </cell>
          <cell r="C1840" t="str">
            <v>Заходи із забезпечення безпеки та протидії терористичній діяльності, пов'язані з проведенням  Євро-2012</v>
          </cell>
        </row>
        <row r="1841">
          <cell r="B1841" t="str">
            <v>6521090</v>
          </cell>
          <cell r="C1841" t="str">
            <v>Утримання закладів дошкільної освіти Служби безпеки України</v>
          </cell>
        </row>
        <row r="1842">
          <cell r="B1842" t="str">
            <v>6521100</v>
          </cell>
          <cell r="C1842" t="str">
            <v>Будівництво (придбання) житла для військовослужбовців Служби безпеки України</v>
          </cell>
        </row>
        <row r="1843">
          <cell r="B1843" t="str">
            <v>6521200</v>
          </cell>
          <cell r="C1843" t="str">
            <v>Забезпечення заходів спеціальними підрозділами по боротьбі з організованою злочинністю та корупцією Служби безпеки України</v>
          </cell>
        </row>
        <row r="1844">
          <cell r="B1844" t="str">
            <v>6521210</v>
          </cell>
          <cell r="C1844" t="str">
            <v>Заходи, пов'язані із переходом на військову службу за контрактом</v>
          </cell>
        </row>
        <row r="1845">
          <cell r="B1845" t="str">
            <v>6521220</v>
          </cell>
          <cell r="C1845" t="str">
            <v>Боротьба з тероризмом на території України</v>
          </cell>
        </row>
        <row r="1846">
          <cell r="B1846" t="str">
            <v>6521230</v>
          </cell>
          <cell r="C1846" t="str">
            <v>Видатки для Служби безпеки України на реалізацію заходів щодо підвищення обороноздатності і безпеки держави</v>
          </cell>
        </row>
        <row r="1847">
          <cell r="B1847" t="str">
            <v>6522000</v>
          </cell>
          <cell r="C1847" t="str">
            <v>Департамент розвідки Служби безпеки України</v>
          </cell>
        </row>
        <row r="1848">
          <cell r="B1848" t="str">
            <v>6524000</v>
          </cell>
          <cell r="C1848" t="str">
            <v>Антитерористичний центр при Службі безпеки України</v>
          </cell>
        </row>
        <row r="1849">
          <cell r="B1849" t="str">
            <v>6524010</v>
          </cell>
          <cell r="C1849" t="str">
            <v>Координація діяльності у запобіганні терористичним актам та боротьба з тероризмом на території України</v>
          </cell>
        </row>
        <row r="1850">
          <cell r="B1850" t="str">
            <v>6524020</v>
          </cell>
          <cell r="C1850" t="str">
            <v>Заходи, пов'язані із переходом на військову службу за контрактом</v>
          </cell>
        </row>
        <row r="1851">
          <cell r="B1851" t="str">
            <v>6530000</v>
          </cell>
          <cell r="C1851" t="str">
            <v>Служба безпеки України (загальнодержавні витрати)</v>
          </cell>
        </row>
        <row r="1852">
          <cell r="B1852" t="str">
            <v>6531000</v>
          </cell>
          <cell r="C1852" t="str">
            <v>Служба безпеки України (загальнодержавні витрати)</v>
          </cell>
        </row>
        <row r="1853">
          <cell r="B1853" t="str">
            <v>6540000</v>
          </cell>
          <cell r="C1853" t="str">
            <v>Національна академія наук України</v>
          </cell>
        </row>
        <row r="1854">
          <cell r="B1854" t="str">
            <v>6541000</v>
          </cell>
          <cell r="C1854" t="str">
            <v>Національна академія наук України</v>
          </cell>
        </row>
        <row r="1855">
          <cell r="B1855" t="str">
            <v>6541020</v>
          </cell>
          <cell r="C1855" t="str">
            <v>Наукова і організаційна діяльність президії Національної академії наук України</v>
          </cell>
        </row>
        <row r="1856">
          <cell r="B1856" t="str">
            <v>6541030</v>
          </cell>
          <cell r="C1856"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857">
          <cell r="B1857" t="str">
            <v>6541080</v>
          </cell>
          <cell r="C1857" t="str">
            <v>Підготовка кадрів з пріоритетних напрямів науки вищими навчальними закладами ІІІ і ІV рівнів акредитації</v>
          </cell>
        </row>
        <row r="1858">
          <cell r="B1858" t="str">
            <v>6541100</v>
          </cell>
          <cell r="C1858" t="str">
            <v>Медичне обслуговування працівників Національної академії наук України</v>
          </cell>
        </row>
        <row r="1859">
          <cell r="B1859" t="str">
            <v>6541140</v>
          </cell>
          <cell r="C1859"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860">
          <cell r="B1860" t="str">
            <v>6541200</v>
          </cell>
          <cell r="C1860"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861">
          <cell r="B1861" t="str">
            <v>6541230</v>
          </cell>
          <cell r="C1861" t="str">
            <v>Підтримка розвитку пріоритетних напрямів наукових досліджень</v>
          </cell>
        </row>
        <row r="1862">
          <cell r="B1862" t="str">
            <v>6550000</v>
          </cell>
          <cell r="C1862" t="str">
            <v>Національна академія педагогічних наук України</v>
          </cell>
        </row>
        <row r="1863">
          <cell r="B1863" t="str">
            <v>6551000</v>
          </cell>
          <cell r="C1863" t="str">
            <v>Національна академія педагогічних наук України</v>
          </cell>
        </row>
        <row r="1864">
          <cell r="B1864" t="str">
            <v>6551020</v>
          </cell>
          <cell r="C1864" t="str">
            <v>Наукова і організаційна діяльність президії Національної академії педагогічних наук України</v>
          </cell>
        </row>
        <row r="1865">
          <cell r="B1865" t="str">
            <v>6551030</v>
          </cell>
          <cell r="C18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866">
          <cell r="B1866" t="str">
            <v>6551060</v>
          </cell>
          <cell r="C1866" t="str">
            <v>Підготовка кадрів та підвищення кваліфікації керівних кадрів і спеціалістів у сфері освіти вищими навчальними закладами ІІІ і ІV рівнів акредитації</v>
          </cell>
        </row>
        <row r="1867">
          <cell r="B1867" t="str">
            <v>6551070</v>
          </cell>
          <cell r="C1867"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868">
          <cell r="B1868" t="str">
            <v>6551100</v>
          </cell>
          <cell r="C1868" t="str">
            <v>Збереження та популяризація історії педагогічної науки та практики</v>
          </cell>
        </row>
        <row r="1869">
          <cell r="B1869" t="str">
            <v>6560000</v>
          </cell>
          <cell r="C1869" t="str">
            <v>Національна академія медичних наук України</v>
          </cell>
        </row>
        <row r="1870">
          <cell r="B1870" t="str">
            <v>6561000</v>
          </cell>
          <cell r="C1870" t="str">
            <v>Національна академія медичних наук України</v>
          </cell>
        </row>
        <row r="1871">
          <cell r="B1871" t="str">
            <v>6561040</v>
          </cell>
          <cell r="C187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872">
          <cell r="B1872" t="str">
            <v>6561060</v>
          </cell>
          <cell r="C1872"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873">
          <cell r="B1873" t="str">
            <v>6561090</v>
          </cell>
          <cell r="C1873" t="str">
            <v>Наукова і організаційна діяльність президії Національної академії медичних наук України</v>
          </cell>
        </row>
        <row r="1874">
          <cell r="B1874" t="str">
            <v>6561140</v>
          </cell>
          <cell r="C1874" t="str">
            <v>Оплата медичних послуг, що надаються клініками науково-дослідних установ Національної академії медичних наук</v>
          </cell>
        </row>
        <row r="1875">
          <cell r="B1875" t="str">
            <v>6561160</v>
          </cell>
          <cell r="C1875" t="str">
            <v>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v>
          </cell>
        </row>
        <row r="1876">
          <cell r="B1876" t="str">
            <v>6561810</v>
          </cell>
          <cell r="C1876" t="str">
            <v>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v>
          </cell>
        </row>
        <row r="1877">
          <cell r="B1877" t="str">
            <v>6561820</v>
          </cell>
          <cell r="C1877" t="str">
            <v>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v>
          </cell>
        </row>
        <row r="1878">
          <cell r="B1878" t="str">
            <v>6561830</v>
          </cell>
          <cell r="C1878" t="str">
            <v>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v>
          </cell>
        </row>
        <row r="1879">
          <cell r="B1879" t="str">
            <v>6561840</v>
          </cell>
          <cell r="C1879" t="str">
            <v>Будівництво лікувально-реабілітаційного корпусу ДУ "Національний інститут серцево-судинної хірургії ім. Амосова НАМНУ"</v>
          </cell>
        </row>
        <row r="1880">
          <cell r="B1880" t="str">
            <v>6561850</v>
          </cell>
          <cell r="C1880" t="str">
            <v>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v>
          </cell>
        </row>
        <row r="1881">
          <cell r="B1881" t="str">
            <v>6561860</v>
          </cell>
          <cell r="C1881" t="str">
            <v>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v>
          </cell>
        </row>
        <row r="1882">
          <cell r="B1882" t="str">
            <v>6570000</v>
          </cell>
          <cell r="C1882" t="str">
            <v>Національна академія мистецтв України</v>
          </cell>
        </row>
        <row r="1883">
          <cell r="B1883" t="str">
            <v>6571000</v>
          </cell>
          <cell r="C1883" t="str">
            <v>Національна академія мистецтв України</v>
          </cell>
        </row>
        <row r="1884">
          <cell r="B1884" t="str">
            <v>6571020</v>
          </cell>
          <cell r="C1884" t="str">
            <v>Наукова і організаційна діяльність президії Національної академії мистецтв України</v>
          </cell>
        </row>
        <row r="1885">
          <cell r="B1885" t="str">
            <v>6571030</v>
          </cell>
          <cell r="C1885" t="str">
            <v>Фундаментальні дослідження та підготовка наукових кадрів у сфері мистецтвознавства</v>
          </cell>
        </row>
        <row r="1886">
          <cell r="B1886" t="str">
            <v>6580000</v>
          </cell>
          <cell r="C1886" t="str">
            <v>Національна академія правових наук України</v>
          </cell>
        </row>
        <row r="1887">
          <cell r="B1887" t="str">
            <v>6581000</v>
          </cell>
          <cell r="C1887" t="str">
            <v>Національна академія правових наук України</v>
          </cell>
        </row>
        <row r="1888">
          <cell r="B1888" t="str">
            <v>6581020</v>
          </cell>
          <cell r="C1888" t="str">
            <v>Наукова і організаційна діяльність президії Національної академії правових наук України</v>
          </cell>
        </row>
        <row r="1889">
          <cell r="B1889" t="str">
            <v>6581040</v>
          </cell>
          <cell r="C188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890">
          <cell r="B1890" t="str">
            <v>6590000</v>
          </cell>
          <cell r="C1890" t="str">
            <v>Національна академія аграрних наук України</v>
          </cell>
        </row>
        <row r="1891">
          <cell r="B1891" t="str">
            <v>6591000</v>
          </cell>
          <cell r="C1891" t="str">
            <v>Національна академія аграрних наук України</v>
          </cell>
        </row>
        <row r="1892">
          <cell r="B1892" t="str">
            <v>6591020</v>
          </cell>
          <cell r="C1892" t="str">
            <v>Наукова і організаційна діяльність президії Національної академії аграрних наук України</v>
          </cell>
        </row>
        <row r="1893">
          <cell r="B1893" t="str">
            <v>6591060</v>
          </cell>
          <cell r="C189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894">
          <cell r="B1894" t="str">
            <v>6591080</v>
          </cell>
          <cell r="C1894" t="str">
            <v>Здійснення заходів щодо підтримки науково-дослідних господарств</v>
          </cell>
        </row>
        <row r="1895">
          <cell r="B1895" t="str">
            <v>6591100</v>
          </cell>
          <cell r="C1895" t="str">
            <v>Збереження природно-заповідного фонду в біосферному заповіднику "Асканія-Нова"</v>
          </cell>
        </row>
        <row r="1896">
          <cell r="B1896" t="str">
            <v>6600000</v>
          </cell>
          <cell r="C1896" t="str">
            <v>Управління державної охорони України</v>
          </cell>
        </row>
        <row r="1897">
          <cell r="B1897" t="str">
            <v>6601000</v>
          </cell>
          <cell r="C1897" t="str">
            <v>Управління державної охорони України</v>
          </cell>
        </row>
        <row r="1898">
          <cell r="B1898" t="str">
            <v>6601020</v>
          </cell>
          <cell r="C1898" t="str">
            <v>Державна охорона органів державної влади та посадових осіб</v>
          </cell>
        </row>
        <row r="1899">
          <cell r="B1899" t="str">
            <v>6601030</v>
          </cell>
          <cell r="C1899" t="str">
            <v>Будівництво (придбання) житла для військовослужбовців Управління державної охорони України</v>
          </cell>
        </row>
        <row r="1900">
          <cell r="B1900" t="str">
            <v>6601040</v>
          </cell>
          <cell r="C1900" t="str">
            <v>Заходи, пов'язані із переходом на військову службу за контрактом</v>
          </cell>
        </row>
        <row r="1901">
          <cell r="B1901" t="str">
            <v>6601050</v>
          </cell>
          <cell r="C1901" t="str">
            <v>Видатки для Управління державної охорони України на реалізацію заходів щодо підвищення обороноздатності і безпеки держави</v>
          </cell>
        </row>
        <row r="1902">
          <cell r="B1902" t="str">
            <v>6610000</v>
          </cell>
          <cell r="C1902" t="str">
            <v>Фонд державного майна України</v>
          </cell>
        </row>
        <row r="1903">
          <cell r="B1903" t="str">
            <v>6611000</v>
          </cell>
          <cell r="C1903" t="str">
            <v>Апарат Фонду державного майна України</v>
          </cell>
        </row>
        <row r="1904">
          <cell r="B1904" t="str">
            <v>6611010</v>
          </cell>
          <cell r="C1904" t="str">
            <v>Керівництво та управління у сфері державного майна</v>
          </cell>
        </row>
        <row r="1905">
          <cell r="B1905" t="str">
            <v>6611020</v>
          </cell>
          <cell r="C1905" t="str">
            <v>Заходи, пов'язані з проведенням приватизації державного майна</v>
          </cell>
        </row>
        <row r="1906">
          <cell r="B1906" t="str">
            <v>6611030</v>
          </cell>
          <cell r="C1906"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907">
          <cell r="B1907" t="str">
            <v>6620000</v>
          </cell>
          <cell r="C1907" t="str">
            <v>Служба зовнішньої розвідки України</v>
          </cell>
        </row>
        <row r="1908">
          <cell r="B1908" t="str">
            <v>6621000</v>
          </cell>
          <cell r="C1908" t="str">
            <v>Служба зовнішньої розвідки України</v>
          </cell>
        </row>
        <row r="1909">
          <cell r="B1909" t="str">
            <v>6621010</v>
          </cell>
          <cell r="C1909" t="str">
            <v>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v>
          </cell>
        </row>
        <row r="1910">
          <cell r="B1910" t="str">
            <v>6621020</v>
          </cell>
          <cell r="C1910" t="str">
            <v>Медичне обслуговування та оздоровлення особового складу Служби зовнішньої розвідки України</v>
          </cell>
        </row>
        <row r="1911">
          <cell r="B1911" t="str">
            <v>6621030</v>
          </cell>
          <cell r="C1911" t="str">
            <v>Будівництво (придбання) житла для військовослужбовців Служби зовнішньої розвідки України</v>
          </cell>
        </row>
        <row r="1912">
          <cell r="B1912" t="str">
            <v>6621040</v>
          </cell>
          <cell r="C1912" t="str">
            <v>Підготовка та підвищення кваліфікації кадрів у сфері розвідувальної діяльності вищими навчальними закладами ІІІ і ІV рівнів акредитації</v>
          </cell>
        </row>
        <row r="1913">
          <cell r="B1913" t="str">
            <v>6621050</v>
          </cell>
          <cell r="C1913" t="str">
            <v>Заходи, пов'язані із переходом на військову службу за контрактом</v>
          </cell>
        </row>
        <row r="1914">
          <cell r="B1914" t="str">
            <v>6621060</v>
          </cell>
          <cell r="C1914" t="str">
            <v>Видатки для Служби зовнішньої розвідки України на реалізацію заходів щодо підвищення обороноздатності і безпеки держави</v>
          </cell>
        </row>
        <row r="1915">
          <cell r="B1915" t="str">
            <v>6640000</v>
          </cell>
          <cell r="C1915" t="str">
            <v>Адміністрація Державної служби спеціального зв'язку та захисту інформації України</v>
          </cell>
        </row>
        <row r="1916">
          <cell r="B1916" t="str">
            <v>6641000</v>
          </cell>
          <cell r="C1916" t="str">
            <v>Адміністрація Державної служби спеціального зв'язку та захисту інформації України</v>
          </cell>
        </row>
        <row r="1917">
          <cell r="B1917" t="str">
            <v>6641010</v>
          </cell>
          <cell r="C1917" t="str">
            <v>Забезпечення функціонування державної системи спеціального зв'язку та захисту інформації</v>
          </cell>
        </row>
        <row r="1918">
          <cell r="B1918" t="str">
            <v>6641020</v>
          </cell>
          <cell r="C1918" t="str">
            <v>Розвиток і модернізація державної системи спеціального зв'язку та захисту інформації</v>
          </cell>
        </row>
        <row r="1919">
          <cell r="B1919" t="str">
            <v>6641030</v>
          </cell>
          <cell r="C1919" t="str">
            <v>Розвиток та модернізація державної системи урядового зв'язку</v>
          </cell>
        </row>
        <row r="1920">
          <cell r="B1920" t="str">
            <v>6641040</v>
          </cell>
          <cell r="C1920" t="str">
            <v>Створення та забезпечення функціонування Національної системи конфіденційного зв'язку</v>
          </cell>
        </row>
        <row r="1921">
          <cell r="B1921" t="str">
            <v>6641050</v>
          </cell>
          <cell r="C1921" t="str">
            <v>Підготовка кадрів для сфери зв'язку вищими навчальними закладами ІІІ та ІV рівнів акредитації</v>
          </cell>
        </row>
        <row r="1922">
          <cell r="B1922" t="str">
            <v>6641060</v>
          </cell>
          <cell r="C1922" t="str">
            <v>Будівництво (придбання) житла для військовослужбовців Державної служби спеціального зв'язку та захисту інформації України</v>
          </cell>
        </row>
        <row r="1923">
          <cell r="B1923" t="str">
            <v>6641070</v>
          </cell>
          <cell r="C1923"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924">
          <cell r="B1924" t="str">
            <v>6641080</v>
          </cell>
          <cell r="C1924"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925">
          <cell r="B1925" t="str">
            <v>6641090</v>
          </cell>
          <cell r="C1925" t="str">
            <v>Підготовка кадрів для сфери зв'язку вищими навчальними закладами І та ІІ рівнів акредитації</v>
          </cell>
        </row>
        <row r="1926">
          <cell r="B1926" t="str">
            <v>6641110</v>
          </cell>
          <cell r="C1926" t="str">
            <v>Доставка дипломатичної кореспонденції за кордон і в Україну</v>
          </cell>
        </row>
        <row r="1927">
          <cell r="B1927" t="str">
            <v>6641120</v>
          </cell>
          <cell r="C1927" t="str">
            <v>Доставка спеціальної службової кореспонденції органам державної влади</v>
          </cell>
        </row>
        <row r="1928">
          <cell r="B1928" t="str">
            <v>6641130</v>
          </cell>
          <cell r="C1928" t="str">
            <v>Модернізація вузлів звіязку спеціального призначення</v>
          </cell>
        </row>
        <row r="1929">
          <cell r="B1929" t="str">
            <v>6641140</v>
          </cell>
          <cell r="C1929" t="str">
            <v>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v>
          </cell>
        </row>
        <row r="1930">
          <cell r="B1930" t="str">
            <v>6642000</v>
          </cell>
          <cell r="C1930" t="str">
            <v>Головне управління урядового фельдієгерського звіязку Державної служби спеціального зв'язку та захисту інформації України</v>
          </cell>
        </row>
        <row r="1931">
          <cell r="B1931" t="str">
            <v>6642010</v>
          </cell>
          <cell r="C1931" t="str">
            <v>Доставка дипломатичної кореспонденції за кордон і в Україну</v>
          </cell>
        </row>
        <row r="1932">
          <cell r="B1932" t="str">
            <v>6642020</v>
          </cell>
          <cell r="C1932" t="str">
            <v>Доставка спеціальної службової кореспонденції органам державної влади</v>
          </cell>
        </row>
        <row r="1933">
          <cell r="B1933" t="str">
            <v>6650000</v>
          </cell>
          <cell r="C193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934">
          <cell r="B1934" t="str">
            <v>6651000</v>
          </cell>
          <cell r="C193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935">
          <cell r="B1935" t="str">
            <v>6651010</v>
          </cell>
          <cell r="C1935" t="str">
            <v>Організаційне забезпечення підготовки та реалізації інфраструктурних проектів</v>
          </cell>
        </row>
        <row r="1936">
          <cell r="B1936" t="str">
            <v>6730000</v>
          </cell>
          <cell r="C1936" t="str">
            <v>Центральна виборча комісія</v>
          </cell>
        </row>
        <row r="1937">
          <cell r="B1937" t="str">
            <v>6731000</v>
          </cell>
          <cell r="C1937" t="str">
            <v>Апарат Центральної виборчої комісії</v>
          </cell>
        </row>
        <row r="1938">
          <cell r="B1938" t="str">
            <v>6731010</v>
          </cell>
          <cell r="C1938" t="str">
            <v>Керівництво та управління у сфері проведення виборів та референдумів</v>
          </cell>
        </row>
        <row r="1939">
          <cell r="B1939" t="str">
            <v>6731020</v>
          </cell>
          <cell r="C1939" t="str">
            <v>Проведення виборів народних депутатів України</v>
          </cell>
        </row>
        <row r="1940">
          <cell r="B1940" t="str">
            <v>6731040</v>
          </cell>
          <cell r="C1940" t="str">
            <v>Проведення виборів Президента України</v>
          </cell>
        </row>
        <row r="1941">
          <cell r="B1941" t="str">
            <v>6731050</v>
          </cell>
          <cell r="C1941" t="str">
            <v>Функціонування Державного реєстру виборців</v>
          </cell>
        </row>
        <row r="1942">
          <cell r="B1942" t="str">
            <v>6731080</v>
          </cell>
          <cell r="C194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943">
          <cell r="B1943" t="str">
            <v>6731100</v>
          </cell>
          <cell r="C1943" t="str">
            <v>Проведення всеукраїнського консультативного опитування</v>
          </cell>
        </row>
        <row r="1944">
          <cell r="B1944" t="str">
            <v>6740000</v>
          </cell>
          <cell r="C1944" t="str">
            <v>Центральна виборча комісія (загальнодержавні видатки та кредитування)</v>
          </cell>
        </row>
        <row r="1945">
          <cell r="B1945" t="str">
            <v>6741000</v>
          </cell>
          <cell r="C1945" t="str">
            <v>Центральна виборча комісія (загальнодержавні видатки та кредитування)</v>
          </cell>
        </row>
        <row r="1946">
          <cell r="B1946" t="str">
            <v>6741020</v>
          </cell>
          <cell r="C1946" t="str">
            <v>Субвенція з державного бюджету місцевим бюджетам на проведення виборів депутатів місцевих рад та сільських, селищних, міських голів</v>
          </cell>
        </row>
        <row r="1947">
          <cell r="B1947" t="str">
            <v>6800000</v>
          </cell>
          <cell r="C1947" t="str">
            <v>Національна акціонерна компанія "Украгролізинг"</v>
          </cell>
        </row>
        <row r="1948">
          <cell r="B1948" t="str">
            <v>6801000</v>
          </cell>
          <cell r="C1948" t="str">
            <v>Національна акціонерна компанія "Украгролізинг"</v>
          </cell>
        </row>
        <row r="1949">
          <cell r="B1949" t="str">
            <v>7710000</v>
          </cell>
          <cell r="C1949" t="str">
            <v>Рада міністрів Автономної Республіки Крим</v>
          </cell>
        </row>
        <row r="1950">
          <cell r="B1950" t="str">
            <v>7711000</v>
          </cell>
          <cell r="C1950" t="str">
            <v>Апарат Ради міністрів Автономної Республіки Крим</v>
          </cell>
        </row>
        <row r="1951">
          <cell r="B1951" t="str">
            <v>7711010</v>
          </cell>
          <cell r="C1951" t="str">
            <v>Здійснення виконавчої влади в Автономній Республіці Крим</v>
          </cell>
        </row>
        <row r="1952">
          <cell r="B1952" t="str">
            <v>7720000</v>
          </cell>
          <cell r="C1952" t="str">
            <v>Вінницька обласна державна адміністрація</v>
          </cell>
        </row>
        <row r="1953">
          <cell r="B1953" t="str">
            <v>7721000</v>
          </cell>
          <cell r="C1953" t="str">
            <v>Апарат Вінницької обласної державної адміністрації</v>
          </cell>
        </row>
        <row r="1954">
          <cell r="B1954" t="str">
            <v>7721010</v>
          </cell>
          <cell r="C1954" t="str">
            <v>Здійснення виконавчої влади у Вінницькій області</v>
          </cell>
        </row>
        <row r="1955">
          <cell r="B1955" t="str">
            <v>7721020</v>
          </cell>
          <cell r="C195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956">
          <cell r="B1956" t="str">
            <v>7721800</v>
          </cell>
          <cell r="C1956" t="str">
            <v>Будівництво, реконструкція, капітальний ремонт обієктів соціальної та іншої інфраструктури у Вінницькій області</v>
          </cell>
        </row>
        <row r="1957">
          <cell r="B1957" t="str">
            <v>7730000</v>
          </cell>
          <cell r="C1957" t="str">
            <v>Волинська обласна державна адміністрація</v>
          </cell>
        </row>
        <row r="1958">
          <cell r="B1958" t="str">
            <v>7731000</v>
          </cell>
          <cell r="C1958" t="str">
            <v>Апарат Волинської обласної державної адміністрації</v>
          </cell>
        </row>
        <row r="1959">
          <cell r="B1959" t="str">
            <v>7731010</v>
          </cell>
          <cell r="C1959" t="str">
            <v>Здійснення виконавчої влади у Волинській області</v>
          </cell>
        </row>
        <row r="1960">
          <cell r="B1960" t="str">
            <v>7740000</v>
          </cell>
          <cell r="C1960" t="str">
            <v>Дніпропетровська обласна державна адміністрація</v>
          </cell>
        </row>
        <row r="1961">
          <cell r="B1961" t="str">
            <v>7741000</v>
          </cell>
          <cell r="C1961" t="str">
            <v>Апарат Дніпропетровської обласної державної адміністрації</v>
          </cell>
        </row>
        <row r="1962">
          <cell r="B1962" t="str">
            <v>7741010</v>
          </cell>
          <cell r="C1962" t="str">
            <v>Здійснення виконавчої влади у Дніпропетровській області</v>
          </cell>
        </row>
        <row r="1963">
          <cell r="B1963" t="str">
            <v>7750000</v>
          </cell>
          <cell r="C1963" t="str">
            <v>Донецька обласна державна адміністрація</v>
          </cell>
        </row>
        <row r="1964">
          <cell r="B1964" t="str">
            <v>7751000</v>
          </cell>
          <cell r="C1964" t="str">
            <v>Апарат Донецької обласної державної адміністрації</v>
          </cell>
        </row>
        <row r="1965">
          <cell r="B1965" t="str">
            <v>7751010</v>
          </cell>
          <cell r="C1965" t="str">
            <v>Здійснення виконавчої влади у Донецькій області</v>
          </cell>
        </row>
        <row r="1966">
          <cell r="B1966" t="str">
            <v>7760000</v>
          </cell>
          <cell r="C1966" t="str">
            <v>Житомирська обласна державна адміністрація</v>
          </cell>
        </row>
        <row r="1967">
          <cell r="B1967" t="str">
            <v>7761000</v>
          </cell>
          <cell r="C1967" t="str">
            <v>Апарат Житомирської обласної державної адміністрації</v>
          </cell>
        </row>
        <row r="1968">
          <cell r="B1968" t="str">
            <v>7761010</v>
          </cell>
          <cell r="C1968" t="str">
            <v>Здійснення виконавчої влади у Житомирській області</v>
          </cell>
        </row>
        <row r="1969">
          <cell r="B1969" t="str">
            <v>7770000</v>
          </cell>
          <cell r="C1969" t="str">
            <v>Закарпатська обласна державна адміністрація</v>
          </cell>
        </row>
        <row r="1970">
          <cell r="B1970" t="str">
            <v>7771000</v>
          </cell>
          <cell r="C1970" t="str">
            <v>Апарат Закарпатської обласної державної адміністрації</v>
          </cell>
        </row>
        <row r="1971">
          <cell r="B1971" t="str">
            <v>7771010</v>
          </cell>
          <cell r="C1971" t="str">
            <v>Здійснення виконавчої влади у Закарпатській області</v>
          </cell>
        </row>
        <row r="1972">
          <cell r="B1972" t="str">
            <v>7771020</v>
          </cell>
          <cell r="C1972"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973">
          <cell r="B1973" t="str">
            <v>7780000</v>
          </cell>
          <cell r="C1973" t="str">
            <v>Запорізька обласна державна адміністрація</v>
          </cell>
        </row>
        <row r="1974">
          <cell r="B1974" t="str">
            <v>7781000</v>
          </cell>
          <cell r="C1974" t="str">
            <v>Апарат Запорізької обласної державної адміністрації</v>
          </cell>
        </row>
        <row r="1975">
          <cell r="B1975" t="str">
            <v>7781010</v>
          </cell>
          <cell r="C1975" t="str">
            <v>Здійснення виконавчої влади у Запорізькій області</v>
          </cell>
        </row>
        <row r="1976">
          <cell r="B1976" t="str">
            <v>7790000</v>
          </cell>
          <cell r="C1976" t="str">
            <v>Івано-Франківська обласна державна адміністрація</v>
          </cell>
        </row>
        <row r="1977">
          <cell r="B1977" t="str">
            <v>7791000</v>
          </cell>
          <cell r="C1977" t="str">
            <v>Апарат Івано-Франківської обласної державної адміністрації</v>
          </cell>
        </row>
        <row r="1978">
          <cell r="B1978" t="str">
            <v>7791010</v>
          </cell>
          <cell r="C1978" t="str">
            <v>Здійснення виконавчої влади в Івано-Франківській області</v>
          </cell>
        </row>
        <row r="1979">
          <cell r="B1979" t="str">
            <v>7800000</v>
          </cell>
          <cell r="C1979" t="str">
            <v>Київська обласна державна адміністрація</v>
          </cell>
        </row>
        <row r="1980">
          <cell r="B1980" t="str">
            <v>7801000</v>
          </cell>
          <cell r="C1980" t="str">
            <v>Апарат Київської обласної державної адміністрації</v>
          </cell>
        </row>
        <row r="1981">
          <cell r="B1981" t="str">
            <v>7801010</v>
          </cell>
          <cell r="C1981" t="str">
            <v>Здійснення виконавчої влади у Київській області</v>
          </cell>
        </row>
        <row r="1982">
          <cell r="B1982" t="str">
            <v>7810000</v>
          </cell>
          <cell r="C1982" t="str">
            <v>Кіровоградська обласна державна адміністрація</v>
          </cell>
        </row>
        <row r="1983">
          <cell r="B1983" t="str">
            <v>7811000</v>
          </cell>
          <cell r="C1983" t="str">
            <v>Апарат Кіровоградської обласної державної адміністрації</v>
          </cell>
        </row>
        <row r="1984">
          <cell r="B1984" t="str">
            <v>7811010</v>
          </cell>
          <cell r="C1984" t="str">
            <v>Здійснення виконавчої влади у Кіровоградській області</v>
          </cell>
        </row>
        <row r="1985">
          <cell r="B1985" t="str">
            <v>7820000</v>
          </cell>
          <cell r="C1985" t="str">
            <v>Луганська обласна державна адміністрація</v>
          </cell>
        </row>
        <row r="1986">
          <cell r="B1986" t="str">
            <v>7821000</v>
          </cell>
          <cell r="C1986" t="str">
            <v>Апарат Луганської обласної державної адміністрації</v>
          </cell>
        </row>
        <row r="1987">
          <cell r="B1987" t="str">
            <v>7821010</v>
          </cell>
          <cell r="C1987" t="str">
            <v>Здійснення виконавчої влади у Луганській області</v>
          </cell>
        </row>
        <row r="1988">
          <cell r="B1988" t="str">
            <v>7830000</v>
          </cell>
          <cell r="C1988" t="str">
            <v>Львівська обласна державна адміністрація</v>
          </cell>
        </row>
        <row r="1989">
          <cell r="B1989" t="str">
            <v>7831000</v>
          </cell>
          <cell r="C1989" t="str">
            <v>Апарат Львівської обласної державної адміністрації</v>
          </cell>
        </row>
        <row r="1990">
          <cell r="B1990" t="str">
            <v>7831010</v>
          </cell>
          <cell r="C1990" t="str">
            <v>Здійснення виконавчої влади у Львівській області</v>
          </cell>
        </row>
        <row r="1991">
          <cell r="B1991" t="str">
            <v>7831020</v>
          </cell>
          <cell r="C1991"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992">
          <cell r="B1992" t="str">
            <v>7840000</v>
          </cell>
          <cell r="C1992" t="str">
            <v>Миколаївська обласна державна адміністрація</v>
          </cell>
        </row>
        <row r="1993">
          <cell r="B1993" t="str">
            <v>7841000</v>
          </cell>
          <cell r="C1993" t="str">
            <v>Апарат Миколаївської обласної державної адміністрації</v>
          </cell>
        </row>
        <row r="1994">
          <cell r="B1994" t="str">
            <v>7841010</v>
          </cell>
          <cell r="C1994" t="str">
            <v>Здійснення виконавчої влади у Миколаївській області</v>
          </cell>
        </row>
        <row r="1995">
          <cell r="B1995" t="str">
            <v>7850000</v>
          </cell>
          <cell r="C1995" t="str">
            <v>Одеська обласна державна адміністрація</v>
          </cell>
        </row>
        <row r="1996">
          <cell r="B1996" t="str">
            <v>7851000</v>
          </cell>
          <cell r="C1996" t="str">
            <v>Апарат Одеської обласної державної адміністрації</v>
          </cell>
        </row>
        <row r="1997">
          <cell r="B1997" t="str">
            <v>7851010</v>
          </cell>
          <cell r="C1997" t="str">
            <v>Здійснення виконавчої влади в Одеській області</v>
          </cell>
        </row>
        <row r="1998">
          <cell r="B1998" t="str">
            <v>7851800</v>
          </cell>
          <cell r="C1998" t="str">
            <v>Будівництво, реконструкція та ремонт об'єктів соціальної та іншої інфраструктури у Одеській області</v>
          </cell>
        </row>
        <row r="1999">
          <cell r="B1999" t="str">
            <v>7860000</v>
          </cell>
          <cell r="C1999" t="str">
            <v>Полтавська обласна державна адміністрація</v>
          </cell>
        </row>
        <row r="2000">
          <cell r="B2000" t="str">
            <v>7861000</v>
          </cell>
          <cell r="C2000" t="str">
            <v>Апарат Полтавської обласної державної адміністрації</v>
          </cell>
        </row>
        <row r="2001">
          <cell r="B2001" t="str">
            <v>7861010</v>
          </cell>
          <cell r="C2001" t="str">
            <v>Здійснення виконавчої влади у Полтавській області</v>
          </cell>
        </row>
        <row r="2002">
          <cell r="B2002" t="str">
            <v>7870000</v>
          </cell>
          <cell r="C2002" t="str">
            <v>Рівненська обласна державна адміністрація</v>
          </cell>
        </row>
        <row r="2003">
          <cell r="B2003" t="str">
            <v>7871000</v>
          </cell>
          <cell r="C2003" t="str">
            <v>Апарат Рівненської обласної державної адміністрації</v>
          </cell>
        </row>
        <row r="2004">
          <cell r="B2004" t="str">
            <v>7871010</v>
          </cell>
          <cell r="C2004" t="str">
            <v>Здійснення виконавчої влади у Рівненській області</v>
          </cell>
        </row>
        <row r="2005">
          <cell r="B2005" t="str">
            <v>7880000</v>
          </cell>
          <cell r="C2005" t="str">
            <v>Сумська обласна державна адміністрація</v>
          </cell>
        </row>
        <row r="2006">
          <cell r="B2006" t="str">
            <v>7881000</v>
          </cell>
          <cell r="C2006" t="str">
            <v>Апарат Сумської обласної державної адміністрації</v>
          </cell>
        </row>
        <row r="2007">
          <cell r="B2007" t="str">
            <v>7881010</v>
          </cell>
          <cell r="C2007" t="str">
            <v>Здійснення виконавчої влади у Сумській області</v>
          </cell>
        </row>
        <row r="2008">
          <cell r="B2008" t="str">
            <v>7890000</v>
          </cell>
          <cell r="C2008" t="str">
            <v>Тернопільська обласна державна адміністрація</v>
          </cell>
        </row>
        <row r="2009">
          <cell r="B2009" t="str">
            <v>7891000</v>
          </cell>
          <cell r="C2009" t="str">
            <v>Апарат Тернопільської обласної державної адміністрації</v>
          </cell>
        </row>
        <row r="2010">
          <cell r="B2010" t="str">
            <v>7891010</v>
          </cell>
          <cell r="C2010" t="str">
            <v>Здійснення виконавчої влади у Тернопільській області</v>
          </cell>
        </row>
        <row r="2011">
          <cell r="B2011" t="str">
            <v>7891020</v>
          </cell>
          <cell r="C2011"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2012">
          <cell r="B2012" t="str">
            <v>7900000</v>
          </cell>
          <cell r="C2012" t="str">
            <v>Харківська обласна державна адміністрація</v>
          </cell>
        </row>
        <row r="2013">
          <cell r="B2013" t="str">
            <v>7901000</v>
          </cell>
          <cell r="C2013" t="str">
            <v>Апарат Харківської обласної державної адміністрації</v>
          </cell>
        </row>
        <row r="2014">
          <cell r="B2014" t="str">
            <v>7901010</v>
          </cell>
          <cell r="C2014" t="str">
            <v>Здійснення виконавчої влади у Харківській області</v>
          </cell>
        </row>
        <row r="2015">
          <cell r="B2015" t="str">
            <v>7901810</v>
          </cell>
          <cell r="C2015" t="str">
            <v>Будівництво, реконструкція, ремонт та утримання вулиць і доріг комунальної власності у населених пунктах Харківської області</v>
          </cell>
        </row>
        <row r="2016">
          <cell r="B2016" t="str">
            <v>7910000</v>
          </cell>
          <cell r="C2016" t="str">
            <v>Херсонська обласна державна адміністрація</v>
          </cell>
        </row>
        <row r="2017">
          <cell r="B2017" t="str">
            <v>7911000</v>
          </cell>
          <cell r="C2017" t="str">
            <v>Апарат Херсонської обласної державної адміністрації</v>
          </cell>
        </row>
        <row r="2018">
          <cell r="B2018" t="str">
            <v>7911010</v>
          </cell>
          <cell r="C2018" t="str">
            <v>Здійснення виконавчої влади у Херсонській області</v>
          </cell>
        </row>
        <row r="2019">
          <cell r="B2019" t="str">
            <v>7920000</v>
          </cell>
          <cell r="C2019" t="str">
            <v>Хмельницька обласна державна адміністрація</v>
          </cell>
        </row>
        <row r="2020">
          <cell r="B2020" t="str">
            <v>7921000</v>
          </cell>
          <cell r="C2020" t="str">
            <v>Апарат Хмельницької обласної державної адміністрації</v>
          </cell>
        </row>
        <row r="2021">
          <cell r="B2021" t="str">
            <v>7921010</v>
          </cell>
          <cell r="C2021" t="str">
            <v>Здійснення виконавчої влади у Хмельницькій області</v>
          </cell>
        </row>
        <row r="2022">
          <cell r="B2022" t="str">
            <v>7930000</v>
          </cell>
          <cell r="C2022" t="str">
            <v>Черкаська обласна державна адміністрація</v>
          </cell>
        </row>
        <row r="2023">
          <cell r="B2023" t="str">
            <v>7931000</v>
          </cell>
          <cell r="C2023" t="str">
            <v>Апарат Черкаської обласної державної адміністрації</v>
          </cell>
        </row>
        <row r="2024">
          <cell r="B2024" t="str">
            <v>7931010</v>
          </cell>
          <cell r="C2024" t="str">
            <v>Здійснення виконавчої влади у Черкаській області</v>
          </cell>
        </row>
        <row r="2025">
          <cell r="B2025" t="str">
            <v>7940000</v>
          </cell>
          <cell r="C2025" t="str">
            <v>Чернівецька обласна державна адміністрація</v>
          </cell>
        </row>
        <row r="2026">
          <cell r="B2026" t="str">
            <v>7941000</v>
          </cell>
          <cell r="C2026" t="str">
            <v>Апарат Чернівецької обласної державної адміністрації</v>
          </cell>
        </row>
        <row r="2027">
          <cell r="B2027" t="str">
            <v>7941010</v>
          </cell>
          <cell r="C2027" t="str">
            <v>Здійснення виконавчої влади у Чернівецькій області</v>
          </cell>
        </row>
        <row r="2028">
          <cell r="B2028" t="str">
            <v>7941030</v>
          </cell>
          <cell r="C2028"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2029">
          <cell r="B2029" t="str">
            <v>7950000</v>
          </cell>
          <cell r="C2029" t="str">
            <v>Чернігівська обласна державна адміністрація</v>
          </cell>
        </row>
        <row r="2030">
          <cell r="B2030" t="str">
            <v>7951000</v>
          </cell>
          <cell r="C2030" t="str">
            <v>Апарат Чернігівської обласної державної адміністрації</v>
          </cell>
        </row>
        <row r="2031">
          <cell r="B2031" t="str">
            <v>7951010</v>
          </cell>
          <cell r="C2031" t="str">
            <v>Здійснення виконавчої влади у Чернігівській області</v>
          </cell>
        </row>
        <row r="2032">
          <cell r="B2032" t="str">
            <v>7960000</v>
          </cell>
          <cell r="C2032" t="str">
            <v>Київська міська державна адміністрація</v>
          </cell>
        </row>
        <row r="2033">
          <cell r="B2033" t="str">
            <v>7961000</v>
          </cell>
          <cell r="C2033" t="str">
            <v>Апарат Київської міської державної адміністрації</v>
          </cell>
        </row>
        <row r="2034">
          <cell r="B2034" t="str">
            <v>7970000</v>
          </cell>
          <cell r="C2034" t="str">
            <v>Севастопольська міська державна адміністрація</v>
          </cell>
        </row>
        <row r="2035">
          <cell r="B2035" t="str">
            <v>7971000</v>
          </cell>
          <cell r="C2035" t="str">
            <v>Апарат Севастопольської міської державної адміністрації</v>
          </cell>
        </row>
        <row r="2036">
          <cell r="B2036" t="str">
            <v>7971010</v>
          </cell>
          <cell r="C2036" t="str">
            <v>Здійснення виконавчої влади у місті Севастополі</v>
          </cell>
        </row>
        <row r="2037">
          <cell r="B2037" t="str">
            <v>7980000</v>
          </cell>
          <cell r="C2037" t="str">
            <v>Рада міністрів Автономної республіки Крим (загальнодержавні витрати)</v>
          </cell>
        </row>
        <row r="2038">
          <cell r="B2038" t="str">
            <v>7981000</v>
          </cell>
          <cell r="C2038" t="str">
            <v>Рада міністрів Автономної республіки Крим (загальнодержавні витрати)</v>
          </cell>
        </row>
        <row r="2039">
          <cell r="B2039" t="str">
            <v>8680000</v>
          </cell>
          <cell r="C2039" t="str">
            <v>Державна регуляторна служба України</v>
          </cell>
        </row>
        <row r="2040">
          <cell r="B2040" t="str">
            <v>8681000</v>
          </cell>
          <cell r="C2040" t="str">
            <v>Апарат Державної регуляторної служби України</v>
          </cell>
        </row>
        <row r="2041">
          <cell r="B2041" t="str">
            <v>8681010</v>
          </cell>
          <cell r="C2041" t="str">
            <v>Керівництво та управління у сфері регуляторної політики та ліцензування</v>
          </cell>
        </row>
        <row r="2042">
          <cell r="B2042" t="str">
            <v>8681030</v>
          </cell>
          <cell r="C2042" t="str">
            <v>Заходи по реалізації Національної програми сприяння розвитку малого підприємництва в Україні</v>
          </cell>
        </row>
        <row r="2043">
          <cell r="B2043" t="str">
            <v>8681050</v>
          </cell>
          <cell r="C2043" t="str">
            <v>Мікрокредитування суб'єктів малого підприємництва</v>
          </cell>
        </row>
        <row r="2044">
          <cell r="B2044" t="str">
            <v>-</v>
          </cell>
          <cell r="C2044" t="str">
            <v>-</v>
          </cell>
        </row>
      </sheetData>
      <sheetData sheetId="2" refreshError="1"/>
      <sheetData sheetId="3" refreshError="1"/>
      <sheetData sheetId="4" refreshError="1"/>
      <sheetData sheetId="5" refreshError="1">
        <row r="23">
          <cell r="B23" t="str">
            <v>0117340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0" refreshError="1"/>
      <sheetData sheetId="1" refreshError="1"/>
      <sheetData sheetId="2" refreshError="1"/>
      <sheetData sheetId="3" refreshError="1"/>
      <sheetData sheetId="4" refreshError="1"/>
      <sheetData sheetId="5" refreshError="1">
        <row r="5">
          <cell r="B5">
            <v>2</v>
          </cell>
        </row>
        <row r="23">
          <cell r="B23" t="str">
            <v>0112152</v>
          </cell>
          <cell r="C23" t="str">
            <v>Інші програми та заходи у сфері охорони здоров?я</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відникКВК"/>
      <sheetName val="ДовидникКПК"/>
      <sheetName val="ДовидникКФК"/>
      <sheetName val="ДовидникКВК(ГОС)"/>
      <sheetName val="Реквізити"/>
      <sheetName val="Кошторис"/>
      <sheetName val="Зведений кошторис"/>
      <sheetName val="План асигнувань"/>
      <sheetName val="ДовДоходів"/>
      <sheetName val="ДовФінансування"/>
      <sheetName val="ДовКЕКВ"/>
      <sheetName val="ДовКреди"/>
      <sheetName val="План використання коштів"/>
      <sheetName val="Помісячний план "/>
      <sheetName val="Кошторисні призначення"/>
    </sheetNames>
    <sheetDataSet>
      <sheetData sheetId="0"/>
      <sheetData sheetId="1"/>
      <sheetData sheetId="2"/>
      <sheetData sheetId="3"/>
      <sheetData sheetId="4"/>
      <sheetData sheetId="5">
        <row r="4">
          <cell r="E4" t="str">
            <v>грн.</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uk.wikipedia.org/wiki/%D0%A2%D0%B5%D0%BF%D0%BB%D0%BE%D0%B2%D0%B0_%D0%B5%D0%BD%D0%B5%D1%80%D0%B3%D1%96%D1%8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4"/>
  <dimension ref="A3:B89"/>
  <sheetViews>
    <sheetView topLeftCell="A22" workbookViewId="0">
      <selection activeCell="G47" sqref="G47"/>
    </sheetView>
  </sheetViews>
  <sheetFormatPr defaultRowHeight="15"/>
  <cols>
    <col min="1" max="1" width="18.140625" style="84" customWidth="1"/>
    <col min="2" max="2" width="78.5703125" style="85" customWidth="1"/>
    <col min="3" max="16384" width="9.140625" style="79"/>
  </cols>
  <sheetData>
    <row r="3" spans="1:2" ht="47.25">
      <c r="A3" s="121" t="s">
        <v>4093</v>
      </c>
      <c r="B3" s="121" t="s">
        <v>4094</v>
      </c>
    </row>
    <row r="4" spans="1:2" ht="78.75">
      <c r="A4" s="123" t="s">
        <v>10</v>
      </c>
      <c r="B4" s="122" t="s">
        <v>4095</v>
      </c>
    </row>
    <row r="5" spans="1:2" ht="63">
      <c r="A5" s="123" t="s">
        <v>4096</v>
      </c>
      <c r="B5" s="122" t="s">
        <v>4097</v>
      </c>
    </row>
    <row r="6" spans="1:2" ht="15.75">
      <c r="A6" s="123" t="s">
        <v>11</v>
      </c>
      <c r="B6" s="122" t="s">
        <v>7</v>
      </c>
    </row>
    <row r="7" spans="1:2" ht="15.75">
      <c r="A7" s="123" t="s">
        <v>4098</v>
      </c>
      <c r="B7" s="122" t="s">
        <v>8</v>
      </c>
    </row>
    <row r="8" spans="1:2" ht="31.5">
      <c r="A8" s="123" t="s">
        <v>12</v>
      </c>
      <c r="B8" s="122" t="s">
        <v>9</v>
      </c>
    </row>
    <row r="9" spans="1:2" ht="15.75">
      <c r="A9" s="123" t="s">
        <v>13</v>
      </c>
      <c r="B9" s="122" t="s">
        <v>4099</v>
      </c>
    </row>
    <row r="10" spans="1:2" ht="15.75">
      <c r="A10" s="123" t="s">
        <v>14</v>
      </c>
      <c r="B10" s="122" t="s">
        <v>4100</v>
      </c>
    </row>
    <row r="11" spans="1:2" ht="15.75">
      <c r="A11" s="123" t="s">
        <v>15</v>
      </c>
      <c r="B11" s="122" t="s">
        <v>4101</v>
      </c>
    </row>
    <row r="12" spans="1:2" ht="15.75">
      <c r="A12" s="123" t="s">
        <v>16</v>
      </c>
      <c r="B12" s="122" t="s">
        <v>4102</v>
      </c>
    </row>
    <row r="13" spans="1:2" ht="15.75">
      <c r="A13" s="123" t="s">
        <v>17</v>
      </c>
      <c r="B13" s="122" t="s">
        <v>4103</v>
      </c>
    </row>
    <row r="14" spans="1:2" ht="15.75">
      <c r="A14" s="123" t="s">
        <v>643</v>
      </c>
      <c r="B14" s="122" t="s">
        <v>4104</v>
      </c>
    </row>
    <row r="15" spans="1:2" ht="15.75">
      <c r="A15" s="123" t="s">
        <v>4105</v>
      </c>
      <c r="B15" s="122" t="s">
        <v>4106</v>
      </c>
    </row>
    <row r="16" spans="1:2" ht="15.75">
      <c r="A16" s="123" t="s">
        <v>18</v>
      </c>
      <c r="B16" s="122" t="s">
        <v>4107</v>
      </c>
    </row>
    <row r="17" spans="1:2" ht="15.75">
      <c r="A17" s="123" t="s">
        <v>19</v>
      </c>
      <c r="B17" s="122" t="s">
        <v>4108</v>
      </c>
    </row>
    <row r="18" spans="1:2" ht="15.75">
      <c r="A18" s="123" t="s">
        <v>22</v>
      </c>
      <c r="B18" s="122" t="s">
        <v>4109</v>
      </c>
    </row>
    <row r="19" spans="1:2" ht="15.75">
      <c r="A19" s="123" t="s">
        <v>20</v>
      </c>
      <c r="B19" s="122" t="s">
        <v>4110</v>
      </c>
    </row>
    <row r="20" spans="1:2" ht="15.75">
      <c r="A20" s="123" t="s">
        <v>21</v>
      </c>
      <c r="B20" s="122" t="s">
        <v>4111</v>
      </c>
    </row>
    <row r="21" spans="1:2" ht="15.75">
      <c r="A21" s="123" t="s">
        <v>4112</v>
      </c>
      <c r="B21" s="122" t="s">
        <v>4113</v>
      </c>
    </row>
    <row r="22" spans="1:2" ht="15.75">
      <c r="A22" s="123" t="s">
        <v>23</v>
      </c>
      <c r="B22" s="122" t="s">
        <v>4114</v>
      </c>
    </row>
    <row r="23" spans="1:2" ht="31.5">
      <c r="A23" s="123" t="s">
        <v>24</v>
      </c>
      <c r="B23" s="122" t="s">
        <v>4115</v>
      </c>
    </row>
    <row r="24" spans="1:2" ht="15.75">
      <c r="A24" s="123" t="s">
        <v>25</v>
      </c>
      <c r="B24" s="122" t="s">
        <v>4116</v>
      </c>
    </row>
    <row r="25" spans="1:2" ht="15.75">
      <c r="A25" s="123" t="s">
        <v>4117</v>
      </c>
      <c r="B25" s="122" t="s">
        <v>4118</v>
      </c>
    </row>
    <row r="26" spans="1:2" ht="31.5">
      <c r="A26" s="123" t="s">
        <v>4119</v>
      </c>
      <c r="B26" s="122" t="s">
        <v>4120</v>
      </c>
    </row>
    <row r="27" spans="1:2" ht="31.5">
      <c r="A27" s="123" t="s">
        <v>26</v>
      </c>
      <c r="B27" s="122" t="s">
        <v>4121</v>
      </c>
    </row>
    <row r="28" spans="1:2" ht="15.75">
      <c r="A28" s="123" t="s">
        <v>27</v>
      </c>
      <c r="B28" s="122" t="s">
        <v>4122</v>
      </c>
    </row>
    <row r="29" spans="1:2" ht="15.75">
      <c r="A29" s="123" t="s">
        <v>28</v>
      </c>
      <c r="B29" s="122" t="s">
        <v>4123</v>
      </c>
    </row>
    <row r="30" spans="1:2" ht="15.75">
      <c r="A30" s="123" t="s">
        <v>29</v>
      </c>
      <c r="B30" s="122" t="s">
        <v>4124</v>
      </c>
    </row>
    <row r="31" spans="1:2" ht="31.5">
      <c r="A31" s="123" t="s">
        <v>4125</v>
      </c>
      <c r="B31" s="122" t="s">
        <v>4126</v>
      </c>
    </row>
    <row r="32" spans="1:2" ht="31.5">
      <c r="A32" s="123" t="s">
        <v>30</v>
      </c>
      <c r="B32" s="122" t="s">
        <v>4127</v>
      </c>
    </row>
    <row r="33" spans="1:2" ht="31.5">
      <c r="A33" s="123" t="s">
        <v>644</v>
      </c>
      <c r="B33" s="122" t="s">
        <v>4128</v>
      </c>
    </row>
    <row r="34" spans="1:2" ht="15.75">
      <c r="A34" s="123" t="s">
        <v>31</v>
      </c>
      <c r="B34" s="122" t="s">
        <v>4129</v>
      </c>
    </row>
    <row r="35" spans="1:2" ht="15.75">
      <c r="A35" s="123" t="s">
        <v>32</v>
      </c>
      <c r="B35" s="122" t="s">
        <v>4130</v>
      </c>
    </row>
    <row r="36" spans="1:2" ht="15.75">
      <c r="A36" s="123" t="s">
        <v>4131</v>
      </c>
      <c r="B36" s="122" t="s">
        <v>4132</v>
      </c>
    </row>
    <row r="37" spans="1:2" ht="15.75">
      <c r="A37" s="123" t="s">
        <v>4133</v>
      </c>
      <c r="B37" s="122" t="s">
        <v>4134</v>
      </c>
    </row>
    <row r="38" spans="1:2" ht="31.5">
      <c r="A38" s="123" t="s">
        <v>33</v>
      </c>
      <c r="B38" s="122" t="s">
        <v>4135</v>
      </c>
    </row>
    <row r="39" spans="1:2" ht="15.75">
      <c r="A39" s="123" t="s">
        <v>34</v>
      </c>
      <c r="B39" s="122" t="s">
        <v>4136</v>
      </c>
    </row>
    <row r="40" spans="1:2" ht="15.75">
      <c r="A40" s="123" t="s">
        <v>35</v>
      </c>
      <c r="B40" s="122" t="s">
        <v>4137</v>
      </c>
    </row>
    <row r="41" spans="1:2" ht="31.5">
      <c r="A41" s="123" t="s">
        <v>4138</v>
      </c>
      <c r="B41" s="122" t="s">
        <v>4139</v>
      </c>
    </row>
    <row r="42" spans="1:2" ht="15.75">
      <c r="A42" s="123"/>
      <c r="B42" s="122"/>
    </row>
    <row r="43" spans="1:2" ht="15.75">
      <c r="A43" s="123"/>
      <c r="B43" s="122"/>
    </row>
    <row r="44" spans="1:2" ht="15.75">
      <c r="A44" s="123"/>
      <c r="B44" s="122"/>
    </row>
    <row r="45" spans="1:2" ht="15.75">
      <c r="A45" s="123"/>
      <c r="B45" s="122"/>
    </row>
    <row r="46" spans="1:2" ht="15.75">
      <c r="A46" s="123"/>
      <c r="B46" s="122"/>
    </row>
    <row r="47" spans="1:2" ht="15.75">
      <c r="A47" s="123"/>
      <c r="B47" s="122"/>
    </row>
    <row r="48" spans="1:2" ht="15.75">
      <c r="A48" s="123"/>
      <c r="B48" s="122"/>
    </row>
    <row r="49" spans="1:2" ht="15.75">
      <c r="A49" s="123"/>
      <c r="B49" s="122"/>
    </row>
    <row r="50" spans="1:2" ht="15.75">
      <c r="A50" s="123"/>
      <c r="B50" s="122"/>
    </row>
    <row r="51" spans="1:2" ht="15.75">
      <c r="A51" s="123"/>
      <c r="B51" s="122"/>
    </row>
    <row r="52" spans="1:2" ht="15.75">
      <c r="A52" s="123"/>
      <c r="B52" s="122"/>
    </row>
    <row r="53" spans="1:2" ht="15.75">
      <c r="A53" s="123"/>
      <c r="B53" s="122"/>
    </row>
    <row r="54" spans="1:2" ht="15.75">
      <c r="A54" s="123"/>
      <c r="B54" s="122"/>
    </row>
    <row r="55" spans="1:2" ht="15.75">
      <c r="A55" s="123"/>
      <c r="B55" s="122"/>
    </row>
    <row r="56" spans="1:2" ht="15.75">
      <c r="A56" s="123"/>
      <c r="B56" s="122"/>
    </row>
    <row r="57" spans="1:2" ht="15.75">
      <c r="A57" s="123"/>
      <c r="B57" s="122"/>
    </row>
    <row r="58" spans="1:2" ht="15.75">
      <c r="A58" s="123"/>
      <c r="B58" s="122"/>
    </row>
    <row r="59" spans="1:2" ht="15.75">
      <c r="A59" s="123"/>
      <c r="B59" s="122"/>
    </row>
    <row r="60" spans="1:2">
      <c r="A60" s="77"/>
      <c r="B60" s="78"/>
    </row>
    <row r="61" spans="1:2">
      <c r="A61" s="77"/>
      <c r="B61" s="78"/>
    </row>
    <row r="62" spans="1:2">
      <c r="A62" s="77"/>
      <c r="B62" s="78"/>
    </row>
    <row r="63" spans="1:2">
      <c r="A63" s="77"/>
      <c r="B63" s="78"/>
    </row>
    <row r="64" spans="1:2">
      <c r="A64" s="77"/>
      <c r="B64" s="78"/>
    </row>
    <row r="65" spans="1:2">
      <c r="A65" s="77"/>
      <c r="B65" s="78"/>
    </row>
    <row r="66" spans="1:2">
      <c r="A66" s="77"/>
      <c r="B66" s="78"/>
    </row>
    <row r="67" spans="1:2">
      <c r="A67" s="77"/>
      <c r="B67" s="78"/>
    </row>
    <row r="68" spans="1:2">
      <c r="A68" s="77"/>
      <c r="B68" s="78"/>
    </row>
    <row r="69" spans="1:2">
      <c r="A69" s="77"/>
      <c r="B69" s="78"/>
    </row>
    <row r="70" spans="1:2">
      <c r="A70" s="77"/>
      <c r="B70" s="78"/>
    </row>
    <row r="71" spans="1:2">
      <c r="A71" s="77"/>
      <c r="B71" s="78"/>
    </row>
    <row r="72" spans="1:2">
      <c r="A72" s="77"/>
      <c r="B72" s="78"/>
    </row>
    <row r="73" spans="1:2">
      <c r="A73" s="77"/>
      <c r="B73" s="78"/>
    </row>
    <row r="74" spans="1:2">
      <c r="A74" s="77"/>
      <c r="B74" s="78"/>
    </row>
    <row r="75" spans="1:2">
      <c r="A75" s="77"/>
      <c r="B75" s="78"/>
    </row>
    <row r="76" spans="1:2">
      <c r="A76" s="77"/>
      <c r="B76" s="78"/>
    </row>
    <row r="77" spans="1:2">
      <c r="A77" s="77"/>
      <c r="B77" s="78"/>
    </row>
    <row r="78" spans="1:2">
      <c r="A78" s="80"/>
      <c r="B78" s="81"/>
    </row>
    <row r="79" spans="1:2">
      <c r="A79" s="82"/>
      <c r="B79" s="83"/>
    </row>
    <row r="80" spans="1:2">
      <c r="A80" s="82"/>
      <c r="B80" s="83"/>
    </row>
    <row r="81" spans="1:2">
      <c r="A81" s="82"/>
      <c r="B81" s="83"/>
    </row>
    <row r="82" spans="1:2">
      <c r="A82" s="82"/>
      <c r="B82" s="83"/>
    </row>
    <row r="83" spans="1:2">
      <c r="A83" s="82"/>
      <c r="B83" s="83"/>
    </row>
    <row r="84" spans="1:2">
      <c r="A84" s="82"/>
      <c r="B84" s="83"/>
    </row>
    <row r="85" spans="1:2">
      <c r="A85" s="82"/>
      <c r="B85" s="83"/>
    </row>
    <row r="86" spans="1:2">
      <c r="A86" s="82"/>
      <c r="B86" s="83"/>
    </row>
    <row r="87" spans="1:2">
      <c r="A87" s="82"/>
      <c r="B87" s="83"/>
    </row>
    <row r="88" spans="1:2">
      <c r="A88" s="82"/>
      <c r="B88" s="83"/>
    </row>
    <row r="89" spans="1:2">
      <c r="A89" s="82"/>
      <c r="B89" s="83"/>
    </row>
  </sheetData>
  <phoneticPr fontId="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workbookViewId="0">
      <selection activeCell="P34" sqref="P34"/>
    </sheetView>
  </sheetViews>
  <sheetFormatPr defaultColWidth="8.7109375" defaultRowHeight="15"/>
  <cols>
    <col min="1" max="1" width="8.42578125" style="296" customWidth="1"/>
    <col min="2" max="2" width="8.85546875" style="296" customWidth="1"/>
    <col min="3" max="3" width="8.42578125" style="296" customWidth="1"/>
    <col min="4" max="4" width="9.85546875" style="296" customWidth="1"/>
    <col min="5" max="5" width="8.85546875" style="296" customWidth="1"/>
    <col min="6" max="6" width="9" style="296" customWidth="1"/>
    <col min="7" max="7" width="10" style="296" customWidth="1"/>
    <col min="8" max="8" width="9.5703125" style="296" customWidth="1"/>
    <col min="9" max="9" width="9.7109375" style="296" customWidth="1"/>
    <col min="10" max="10" width="9" style="296" customWidth="1"/>
    <col min="11" max="11" width="9.140625" style="296" customWidth="1"/>
    <col min="12" max="12" width="8.85546875" style="296" customWidth="1"/>
    <col min="13" max="13" width="9.42578125" style="296" customWidth="1"/>
    <col min="14" max="14" width="10.140625" style="296" customWidth="1"/>
    <col min="15" max="15" width="10.42578125" style="296" customWidth="1"/>
    <col min="16" max="17" width="8.85546875" style="296" customWidth="1"/>
    <col min="18" max="18" width="11.85546875" style="296" bestFit="1" customWidth="1"/>
    <col min="19" max="16384" width="8.7109375" style="296"/>
  </cols>
  <sheetData>
    <row r="1" spans="1:19" ht="15.75">
      <c r="A1" s="293"/>
      <c r="B1" s="293"/>
      <c r="C1" s="293"/>
      <c r="D1" s="293"/>
      <c r="E1" s="293"/>
      <c r="F1" s="293"/>
      <c r="G1" s="293"/>
      <c r="H1" s="293"/>
      <c r="I1" s="293"/>
      <c r="J1" s="294"/>
      <c r="K1" s="295"/>
      <c r="L1" s="295"/>
      <c r="M1" s="295"/>
      <c r="N1" s="441" t="s">
        <v>6150</v>
      </c>
      <c r="O1" s="441"/>
      <c r="P1" s="441"/>
      <c r="Q1" s="441"/>
    </row>
    <row r="2" spans="1:19" ht="15.75">
      <c r="A2" s="293"/>
      <c r="B2" s="293"/>
      <c r="C2" s="293"/>
      <c r="D2" s="293"/>
      <c r="E2" s="293"/>
      <c r="F2" s="293"/>
      <c r="G2" s="293"/>
      <c r="H2" s="293"/>
      <c r="I2" s="293"/>
      <c r="J2" s="295"/>
      <c r="K2" s="295"/>
      <c r="L2" s="295"/>
      <c r="M2" s="295"/>
      <c r="N2" s="442" t="s">
        <v>6183</v>
      </c>
      <c r="O2" s="442"/>
      <c r="P2" s="442"/>
      <c r="Q2" s="442"/>
    </row>
    <row r="3" spans="1:19" ht="15.75">
      <c r="A3" s="293"/>
      <c r="B3" s="293"/>
      <c r="C3" s="293"/>
      <c r="D3" s="293"/>
      <c r="E3" s="293"/>
      <c r="F3" s="293"/>
      <c r="G3" s="293"/>
      <c r="H3" s="293"/>
      <c r="I3" s="293"/>
      <c r="J3" s="295"/>
      <c r="K3" s="295"/>
      <c r="L3" s="295"/>
      <c r="M3" s="295"/>
      <c r="N3" s="442" t="s">
        <v>6184</v>
      </c>
      <c r="O3" s="442"/>
      <c r="P3" s="442"/>
      <c r="Q3" s="442"/>
    </row>
    <row r="4" spans="1:19" ht="13.5" customHeight="1">
      <c r="A4" s="293"/>
      <c r="B4" s="293"/>
      <c r="C4" s="293"/>
      <c r="D4" s="293"/>
      <c r="E4" s="293"/>
      <c r="F4" s="293"/>
      <c r="G4" s="293"/>
      <c r="H4" s="293"/>
      <c r="I4" s="293"/>
      <c r="J4" s="295"/>
      <c r="K4" s="295"/>
      <c r="L4" s="295"/>
      <c r="M4" s="295"/>
      <c r="N4" s="443" t="s">
        <v>6214</v>
      </c>
      <c r="O4" s="443"/>
      <c r="P4" s="298">
        <v>300000</v>
      </c>
      <c r="Q4" s="297" t="str">
        <f>[3]Кошторис!E4</f>
        <v>грн.</v>
      </c>
    </row>
    <row r="5" spans="1:19" ht="15.75">
      <c r="A5" s="293"/>
      <c r="B5" s="293"/>
      <c r="C5" s="293"/>
      <c r="D5" s="293"/>
      <c r="E5" s="293"/>
      <c r="F5" s="293"/>
      <c r="G5" s="293"/>
      <c r="H5" s="293"/>
      <c r="I5" s="293"/>
      <c r="J5" s="295"/>
      <c r="K5" s="299"/>
      <c r="L5" s="299"/>
      <c r="M5" s="299"/>
      <c r="N5" s="444" t="s">
        <v>6242</v>
      </c>
      <c r="O5" s="444"/>
      <c r="P5" s="444"/>
      <c r="Q5" s="444"/>
      <c r="R5" s="299"/>
      <c r="S5" s="300"/>
    </row>
    <row r="6" spans="1:19" ht="9.75" customHeight="1">
      <c r="A6" s="293"/>
      <c r="B6" s="293"/>
      <c r="C6" s="293"/>
      <c r="D6" s="293"/>
      <c r="E6" s="293"/>
      <c r="F6" s="293"/>
      <c r="G6" s="293"/>
      <c r="H6" s="293"/>
      <c r="I6" s="293"/>
      <c r="J6" s="295"/>
      <c r="K6" s="295"/>
      <c r="L6" s="295"/>
      <c r="M6" s="295"/>
      <c r="N6" s="442" t="s">
        <v>6185</v>
      </c>
      <c r="O6" s="442"/>
      <c r="P6" s="442"/>
      <c r="Q6" s="442"/>
      <c r="R6" s="301"/>
    </row>
    <row r="7" spans="1:19" ht="0.75" customHeight="1">
      <c r="A7" s="293"/>
      <c r="B7" s="293"/>
      <c r="C7" s="293"/>
      <c r="D7" s="293"/>
      <c r="E7" s="293"/>
      <c r="F7" s="293"/>
      <c r="G7" s="293"/>
      <c r="H7" s="293"/>
      <c r="I7" s="293"/>
      <c r="J7" s="295"/>
      <c r="K7" s="295"/>
      <c r="L7" s="302"/>
      <c r="M7" s="302"/>
      <c r="N7" s="447" t="s">
        <v>6223</v>
      </c>
      <c r="O7" s="447"/>
      <c r="P7" s="447"/>
      <c r="Q7" s="447"/>
    </row>
    <row r="8" spans="1:19" ht="15.75" customHeight="1">
      <c r="A8" s="293"/>
      <c r="B8" s="293"/>
      <c r="C8" s="293"/>
      <c r="D8" s="293"/>
      <c r="E8" s="293"/>
      <c r="F8" s="293"/>
      <c r="G8" s="293"/>
      <c r="H8" s="293"/>
      <c r="I8" s="293"/>
      <c r="J8" s="295"/>
      <c r="K8" s="295"/>
      <c r="L8" s="302"/>
      <c r="M8" s="302"/>
      <c r="N8" s="448"/>
      <c r="O8" s="448"/>
      <c r="P8" s="448"/>
      <c r="Q8" s="448"/>
    </row>
    <row r="9" spans="1:19" ht="12" customHeight="1">
      <c r="A9" s="293"/>
      <c r="B9" s="293"/>
      <c r="C9" s="293"/>
      <c r="D9" s="293"/>
      <c r="E9" s="293"/>
      <c r="F9" s="293"/>
      <c r="G9" s="293"/>
      <c r="H9" s="293"/>
      <c r="I9" s="293"/>
      <c r="J9" s="295"/>
      <c r="K9" s="295"/>
      <c r="L9" s="295"/>
      <c r="M9" s="295"/>
      <c r="N9" s="449" t="s">
        <v>6152</v>
      </c>
      <c r="O9" s="449"/>
      <c r="P9" s="449"/>
      <c r="Q9" s="449"/>
    </row>
    <row r="10" spans="1:19" ht="15.75">
      <c r="A10" s="293"/>
      <c r="B10" s="293"/>
      <c r="C10" s="293"/>
      <c r="D10" s="293"/>
      <c r="E10" s="293"/>
      <c r="F10" s="293"/>
      <c r="G10" s="293"/>
      <c r="H10" s="293"/>
      <c r="I10" s="293"/>
      <c r="J10" s="295"/>
      <c r="K10" s="295"/>
      <c r="L10" s="295"/>
      <c r="M10" s="295"/>
      <c r="N10" s="450" t="s">
        <v>6220</v>
      </c>
      <c r="O10" s="450"/>
      <c r="P10" s="450"/>
      <c r="Q10" s="450"/>
    </row>
    <row r="11" spans="1:19" ht="10.5" customHeight="1">
      <c r="A11" s="293"/>
      <c r="B11" s="293"/>
      <c r="C11" s="293"/>
      <c r="D11" s="293"/>
      <c r="E11" s="293"/>
      <c r="F11" s="293"/>
      <c r="G11" s="293"/>
      <c r="H11" s="293"/>
      <c r="I11" s="293"/>
      <c r="J11" s="294"/>
      <c r="K11" s="295"/>
      <c r="L11" s="295"/>
      <c r="M11" s="295"/>
      <c r="N11" s="451" t="s">
        <v>6186</v>
      </c>
      <c r="O11" s="451"/>
      <c r="P11" s="451"/>
      <c r="Q11" s="451"/>
    </row>
    <row r="12" spans="1:19" ht="15.75">
      <c r="A12" s="293"/>
      <c r="B12" s="293"/>
      <c r="C12" s="293"/>
      <c r="D12" s="293"/>
      <c r="E12" s="293"/>
      <c r="F12" s="293"/>
      <c r="G12" s="293"/>
      <c r="H12" s="293"/>
      <c r="I12" s="293"/>
      <c r="J12" s="294"/>
      <c r="K12" s="295"/>
      <c r="L12" s="295"/>
      <c r="M12" s="295"/>
      <c r="N12" s="452" t="str">
        <f>Заполнить!B16</f>
        <v>20 січня 2020 року</v>
      </c>
      <c r="O12" s="453"/>
      <c r="P12" s="453"/>
      <c r="Q12" s="453"/>
    </row>
    <row r="13" spans="1:19" ht="14.25" customHeight="1">
      <c r="A13" s="293"/>
      <c r="B13" s="293"/>
      <c r="C13" s="293"/>
      <c r="D13" s="293"/>
      <c r="E13" s="293"/>
      <c r="F13" s="293"/>
      <c r="G13" s="293"/>
      <c r="H13" s="293"/>
      <c r="I13" s="293"/>
      <c r="J13" s="295"/>
      <c r="K13" s="295"/>
      <c r="L13" s="295"/>
      <c r="M13" s="295"/>
      <c r="N13" s="442" t="s">
        <v>6187</v>
      </c>
      <c r="O13" s="442"/>
      <c r="P13" s="442"/>
      <c r="Q13" s="442"/>
    </row>
    <row r="14" spans="1:19" ht="15.75">
      <c r="A14" s="445" t="s">
        <v>6188</v>
      </c>
      <c r="B14" s="445"/>
      <c r="C14" s="445"/>
      <c r="D14" s="445"/>
      <c r="E14" s="445"/>
      <c r="F14" s="445"/>
      <c r="G14" s="445"/>
      <c r="H14" s="445"/>
      <c r="I14" s="445"/>
      <c r="J14" s="445"/>
      <c r="K14" s="445"/>
      <c r="L14" s="445"/>
      <c r="M14" s="445"/>
      <c r="N14" s="445"/>
      <c r="O14" s="445"/>
      <c r="P14" s="445"/>
      <c r="Q14" s="445"/>
    </row>
    <row r="15" spans="1:19" ht="15.75">
      <c r="A15" s="445" t="s">
        <v>6213</v>
      </c>
      <c r="B15" s="445"/>
      <c r="C15" s="445"/>
      <c r="D15" s="445"/>
      <c r="E15" s="445"/>
      <c r="F15" s="445"/>
      <c r="G15" s="445"/>
      <c r="H15" s="445"/>
      <c r="I15" s="445"/>
      <c r="J15" s="445"/>
      <c r="K15" s="445"/>
      <c r="L15" s="445"/>
      <c r="M15" s="445"/>
      <c r="N15" s="445"/>
      <c r="O15" s="445"/>
      <c r="P15" s="445"/>
      <c r="Q15" s="445"/>
    </row>
    <row r="16" spans="1:19" ht="15.75">
      <c r="A16" s="446"/>
      <c r="B16" s="446"/>
      <c r="C16" s="446"/>
      <c r="D16" s="446"/>
      <c r="E16" s="446"/>
      <c r="F16" s="446"/>
      <c r="G16" s="446"/>
      <c r="H16" s="446"/>
      <c r="I16" s="446"/>
      <c r="J16" s="446"/>
      <c r="K16" s="446"/>
      <c r="L16" s="446"/>
      <c r="M16" s="446"/>
      <c r="N16" s="446"/>
      <c r="O16" s="446"/>
      <c r="P16" s="446"/>
      <c r="Q16" s="446"/>
    </row>
    <row r="17" spans="1:18" s="19" customFormat="1" ht="17.25" customHeight="1">
      <c r="A17" s="475" t="str">
        <f>CONCATENATE(Заполнить!$B$3,"  ",Заполнить!$B$2)</f>
        <v>04054334  Коломийська міська рада</v>
      </c>
      <c r="B17" s="475"/>
      <c r="C17" s="475"/>
      <c r="D17" s="475"/>
      <c r="E17" s="475"/>
      <c r="F17" s="475"/>
      <c r="G17" s="475"/>
      <c r="H17" s="475"/>
      <c r="I17" s="475"/>
      <c r="J17" s="475"/>
      <c r="K17" s="475"/>
      <c r="L17" s="475"/>
      <c r="M17" s="475"/>
      <c r="N17" s="475"/>
      <c r="O17" s="475"/>
      <c r="P17" s="475"/>
      <c r="Q17" s="475"/>
    </row>
    <row r="18" spans="1:18" s="19" customFormat="1" ht="9.75" customHeight="1">
      <c r="A18" s="396" t="s">
        <v>79</v>
      </c>
      <c r="B18" s="396"/>
      <c r="C18" s="396"/>
      <c r="D18" s="396"/>
      <c r="E18" s="396"/>
      <c r="F18" s="396"/>
      <c r="G18" s="396"/>
      <c r="H18" s="396"/>
      <c r="I18" s="396"/>
      <c r="J18" s="396"/>
      <c r="K18" s="396"/>
      <c r="L18" s="396"/>
      <c r="M18" s="396"/>
      <c r="N18" s="396"/>
      <c r="O18" s="396"/>
      <c r="P18" s="396"/>
      <c r="Q18" s="396"/>
    </row>
    <row r="19" spans="1:18" s="19" customFormat="1" ht="15.75">
      <c r="A19" s="475" t="str">
        <f>Заполнить!$B$4</f>
        <v>м. Коломия</v>
      </c>
      <c r="B19" s="475"/>
      <c r="C19" s="475"/>
      <c r="D19" s="475"/>
      <c r="E19" s="475"/>
      <c r="F19" s="475"/>
      <c r="G19" s="475"/>
      <c r="H19" s="475"/>
      <c r="I19" s="475"/>
      <c r="J19" s="475"/>
      <c r="K19" s="475"/>
      <c r="L19" s="475"/>
      <c r="M19" s="475"/>
      <c r="N19" s="475"/>
      <c r="O19" s="475"/>
      <c r="P19" s="475"/>
      <c r="Q19" s="475"/>
    </row>
    <row r="20" spans="1:18" s="19" customFormat="1" ht="10.5" customHeight="1">
      <c r="A20" s="396" t="s">
        <v>46</v>
      </c>
      <c r="B20" s="396"/>
      <c r="C20" s="396"/>
      <c r="D20" s="396"/>
      <c r="E20" s="396"/>
      <c r="F20" s="396"/>
      <c r="G20" s="396"/>
      <c r="H20" s="396"/>
      <c r="I20" s="396"/>
      <c r="J20" s="396"/>
      <c r="K20" s="396"/>
      <c r="L20" s="396"/>
      <c r="M20" s="396"/>
      <c r="N20" s="396"/>
      <c r="O20" s="396"/>
      <c r="P20" s="396"/>
      <c r="Q20" s="396"/>
    </row>
    <row r="21" spans="1:18" s="19" customFormat="1" ht="15.75">
      <c r="A21" s="477" t="str">
        <f>CONCATENATE("Вид бюджету  ",IF(Заполнить!$B$5=1,"ДЕРЖАВНИЙ","МІСЦЕВИЙ"))</f>
        <v>Вид бюджету  МІСЦЕВИЙ</v>
      </c>
      <c r="B21" s="477"/>
      <c r="C21" s="477"/>
      <c r="D21" s="477"/>
      <c r="E21" s="477"/>
      <c r="F21" s="477"/>
      <c r="G21" s="477"/>
      <c r="H21" s="477"/>
      <c r="I21" s="477"/>
      <c r="J21" s="477"/>
      <c r="K21" s="477"/>
      <c r="L21" s="477"/>
      <c r="M21" s="477"/>
      <c r="N21" s="477"/>
      <c r="O21" s="477"/>
      <c r="P21" s="477"/>
      <c r="Q21" s="477"/>
    </row>
    <row r="22" spans="1:18" s="19" customFormat="1">
      <c r="A22" s="476" t="str">
        <f>IF(Заполнить!B6=1,CONCATENATE("код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22" s="476"/>
      <c r="C22" s="476"/>
      <c r="D22" s="476"/>
      <c r="E22" s="476"/>
      <c r="F22" s="476"/>
      <c r="G22" s="476"/>
      <c r="H22" s="476"/>
      <c r="I22" s="476"/>
      <c r="J22" s="476"/>
      <c r="K22" s="476"/>
      <c r="L22" s="476"/>
      <c r="M22" s="476"/>
      <c r="N22" s="476"/>
      <c r="O22" s="476"/>
      <c r="P22" s="476"/>
      <c r="Q22" s="476"/>
    </row>
    <row r="23" spans="1:18" s="19" customFormat="1" ht="15" customHeight="1">
      <c r="A23" s="440"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440"/>
      <c r="C23" s="440"/>
      <c r="D23" s="440"/>
      <c r="E23" s="440"/>
      <c r="F23" s="440"/>
      <c r="G23" s="440"/>
      <c r="H23" s="440"/>
      <c r="I23" s="440"/>
      <c r="J23" s="440"/>
      <c r="K23" s="440"/>
      <c r="L23" s="440"/>
      <c r="M23" s="440"/>
      <c r="N23" s="440"/>
      <c r="O23" s="440"/>
      <c r="P23" s="440"/>
      <c r="Q23" s="440"/>
    </row>
    <row r="24" spans="1:18" s="19" customFormat="1" ht="28.5" customHeight="1">
      <c r="A24" s="44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",Заполнить!$B$23,"  ",Заполнить!$D$23,")"),CONCATENATE("(код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0110150  )</v>
      </c>
      <c r="B24" s="440"/>
      <c r="C24" s="440"/>
      <c r="D24" s="440"/>
      <c r="E24" s="440"/>
      <c r="F24" s="440"/>
      <c r="G24" s="440"/>
      <c r="H24" s="440"/>
      <c r="I24" s="440"/>
      <c r="J24" s="440"/>
      <c r="K24" s="440"/>
      <c r="L24" s="440"/>
      <c r="M24" s="440"/>
      <c r="N24" s="440"/>
      <c r="O24" s="440"/>
      <c r="P24" s="440"/>
      <c r="Q24" s="440"/>
    </row>
    <row r="25" spans="1:18" ht="15.75">
      <c r="A25" s="303"/>
      <c r="B25" s="303"/>
      <c r="C25" s="303"/>
      <c r="D25" s="303"/>
      <c r="E25" s="303"/>
      <c r="F25" s="303"/>
      <c r="G25" s="303"/>
      <c r="H25" s="303"/>
      <c r="I25" s="303"/>
      <c r="J25" s="303"/>
      <c r="K25" s="303"/>
      <c r="L25" s="303"/>
      <c r="M25" s="303"/>
      <c r="N25" s="304"/>
      <c r="O25" s="304"/>
      <c r="P25" s="303"/>
      <c r="Q25" s="304" t="s">
        <v>635</v>
      </c>
    </row>
    <row r="26" spans="1:18" ht="12.75" customHeight="1">
      <c r="A26" s="454" t="s">
        <v>6163</v>
      </c>
      <c r="B26" s="455"/>
      <c r="C26" s="455"/>
      <c r="D26" s="456"/>
      <c r="E26" s="460" t="s">
        <v>1861</v>
      </c>
      <c r="F26" s="460" t="s">
        <v>1862</v>
      </c>
      <c r="G26" s="460" t="s">
        <v>1863</v>
      </c>
      <c r="H26" s="460" t="s">
        <v>1864</v>
      </c>
      <c r="I26" s="460" t="s">
        <v>1865</v>
      </c>
      <c r="J26" s="460" t="s">
        <v>1866</v>
      </c>
      <c r="K26" s="460" t="s">
        <v>1867</v>
      </c>
      <c r="L26" s="478" t="s">
        <v>1868</v>
      </c>
      <c r="M26" s="460" t="s">
        <v>1869</v>
      </c>
      <c r="N26" s="460" t="s">
        <v>1870</v>
      </c>
      <c r="O26" s="460" t="s">
        <v>1871</v>
      </c>
      <c r="P26" s="460" t="s">
        <v>1872</v>
      </c>
      <c r="Q26" s="419" t="s">
        <v>1873</v>
      </c>
    </row>
    <row r="27" spans="1:18" ht="20.25" customHeight="1">
      <c r="A27" s="457"/>
      <c r="B27" s="458"/>
      <c r="C27" s="458"/>
      <c r="D27" s="459"/>
      <c r="E27" s="461"/>
      <c r="F27" s="461"/>
      <c r="G27" s="461"/>
      <c r="H27" s="461"/>
      <c r="I27" s="461"/>
      <c r="J27" s="461"/>
      <c r="K27" s="461"/>
      <c r="L27" s="479"/>
      <c r="M27" s="461"/>
      <c r="N27" s="461"/>
      <c r="O27" s="461"/>
      <c r="P27" s="461"/>
      <c r="Q27" s="420"/>
      <c r="R27" s="305"/>
    </row>
    <row r="28" spans="1:18" ht="15.75">
      <c r="A28" s="462">
        <v>1</v>
      </c>
      <c r="B28" s="463"/>
      <c r="C28" s="463"/>
      <c r="D28" s="464"/>
      <c r="E28" s="306">
        <v>2</v>
      </c>
      <c r="F28" s="306">
        <v>3</v>
      </c>
      <c r="G28" s="306">
        <v>4</v>
      </c>
      <c r="H28" s="306">
        <v>5</v>
      </c>
      <c r="I28" s="306">
        <v>6</v>
      </c>
      <c r="J28" s="306">
        <v>7</v>
      </c>
      <c r="K28" s="306">
        <v>8</v>
      </c>
      <c r="L28" s="306">
        <v>9</v>
      </c>
      <c r="M28" s="306">
        <v>10</v>
      </c>
      <c r="N28" s="306">
        <v>11</v>
      </c>
      <c r="O28" s="306">
        <v>12</v>
      </c>
      <c r="P28" s="306">
        <v>13</v>
      </c>
      <c r="Q28" s="306">
        <v>14</v>
      </c>
    </row>
    <row r="29" spans="1:18" ht="15.75">
      <c r="A29" s="465" t="s">
        <v>970</v>
      </c>
      <c r="B29" s="466"/>
      <c r="C29" s="466"/>
      <c r="D29" s="467"/>
      <c r="E29" s="307">
        <v>0</v>
      </c>
      <c r="F29" s="307">
        <v>0</v>
      </c>
      <c r="G29" s="307">
        <v>0</v>
      </c>
      <c r="H29" s="307">
        <v>0</v>
      </c>
      <c r="I29" s="307">
        <v>0</v>
      </c>
      <c r="J29" s="307">
        <v>0</v>
      </c>
      <c r="K29" s="307">
        <v>0</v>
      </c>
      <c r="L29" s="307">
        <v>0</v>
      </c>
      <c r="M29" s="307">
        <v>0</v>
      </c>
      <c r="N29" s="307">
        <v>0</v>
      </c>
      <c r="O29" s="307">
        <v>0</v>
      </c>
      <c r="P29" s="307">
        <v>0</v>
      </c>
      <c r="Q29" s="307">
        <f t="shared" ref="Q29:Q35" si="0">E29+F29+G29+H29+I29+J29+K29+L29+M29+N29+O29+P29</f>
        <v>0</v>
      </c>
    </row>
    <row r="30" spans="1:18" ht="15.75">
      <c r="A30" s="468" t="s">
        <v>972</v>
      </c>
      <c r="B30" s="469"/>
      <c r="C30" s="469"/>
      <c r="D30" s="470"/>
      <c r="E30" s="307">
        <v>0</v>
      </c>
      <c r="F30" s="307">
        <v>0</v>
      </c>
      <c r="G30" s="307">
        <v>0</v>
      </c>
      <c r="H30" s="307">
        <v>0</v>
      </c>
      <c r="I30" s="307">
        <v>0</v>
      </c>
      <c r="J30" s="307">
        <v>0</v>
      </c>
      <c r="K30" s="307">
        <v>0</v>
      </c>
      <c r="L30" s="307">
        <v>0</v>
      </c>
      <c r="M30" s="307">
        <v>0</v>
      </c>
      <c r="N30" s="307">
        <v>0</v>
      </c>
      <c r="O30" s="307">
        <v>0</v>
      </c>
      <c r="P30" s="307">
        <v>0</v>
      </c>
      <c r="Q30" s="307">
        <f t="shared" si="0"/>
        <v>0</v>
      </c>
      <c r="R30" s="308"/>
    </row>
    <row r="31" spans="1:18" ht="15.75">
      <c r="A31" s="468" t="s">
        <v>49</v>
      </c>
      <c r="B31" s="469"/>
      <c r="C31" s="469"/>
      <c r="D31" s="470"/>
      <c r="E31" s="307">
        <f>'кошторисні призначення'!D10</f>
        <v>0</v>
      </c>
      <c r="F31" s="307">
        <f>'кошторисні призначення'!E10</f>
        <v>0</v>
      </c>
      <c r="G31" s="307">
        <f>'кошторисні призначення'!F10</f>
        <v>0</v>
      </c>
      <c r="H31" s="307">
        <v>0</v>
      </c>
      <c r="I31" s="307">
        <v>0</v>
      </c>
      <c r="J31" s="307">
        <v>0</v>
      </c>
      <c r="K31" s="307">
        <v>0</v>
      </c>
      <c r="L31" s="307">
        <v>0</v>
      </c>
      <c r="M31" s="307">
        <v>0</v>
      </c>
      <c r="N31" s="307">
        <v>0</v>
      </c>
      <c r="O31" s="307">
        <v>0</v>
      </c>
      <c r="P31" s="307">
        <v>0</v>
      </c>
      <c r="Q31" s="307">
        <f t="shared" si="0"/>
        <v>0</v>
      </c>
    </row>
    <row r="32" spans="1:18" ht="15.75">
      <c r="A32" s="468" t="s">
        <v>41</v>
      </c>
      <c r="B32" s="469"/>
      <c r="C32" s="469"/>
      <c r="D32" s="470"/>
      <c r="E32" s="307">
        <v>0</v>
      </c>
      <c r="F32" s="307">
        <v>0</v>
      </c>
      <c r="G32" s="307">
        <v>0</v>
      </c>
      <c r="H32" s="307">
        <v>0</v>
      </c>
      <c r="I32" s="307">
        <v>0</v>
      </c>
      <c r="J32" s="307">
        <v>0</v>
      </c>
      <c r="K32" s="307">
        <v>0</v>
      </c>
      <c r="L32" s="307">
        <v>0</v>
      </c>
      <c r="M32" s="307">
        <v>0</v>
      </c>
      <c r="N32" s="307">
        <v>0</v>
      </c>
      <c r="O32" s="307">
        <v>0</v>
      </c>
      <c r="P32" s="307">
        <v>0</v>
      </c>
      <c r="Q32" s="307">
        <f t="shared" si="0"/>
        <v>0</v>
      </c>
    </row>
    <row r="33" spans="1:20" ht="15.75">
      <c r="A33" s="468" t="s">
        <v>42</v>
      </c>
      <c r="B33" s="469"/>
      <c r="C33" s="469"/>
      <c r="D33" s="470"/>
      <c r="E33" s="307">
        <v>0</v>
      </c>
      <c r="F33" s="307">
        <v>0</v>
      </c>
      <c r="G33" s="307">
        <v>0</v>
      </c>
      <c r="H33" s="307">
        <v>0</v>
      </c>
      <c r="I33" s="307">
        <v>0</v>
      </c>
      <c r="J33" s="307">
        <v>0</v>
      </c>
      <c r="K33" s="307">
        <v>0</v>
      </c>
      <c r="L33" s="307">
        <v>0</v>
      </c>
      <c r="M33" s="307">
        <v>0</v>
      </c>
      <c r="N33" s="307">
        <v>0</v>
      </c>
      <c r="O33" s="307">
        <v>0</v>
      </c>
      <c r="P33" s="307">
        <v>0</v>
      </c>
      <c r="Q33" s="307">
        <f t="shared" si="0"/>
        <v>0</v>
      </c>
    </row>
    <row r="34" spans="1:20" ht="15.75">
      <c r="A34" s="468" t="s">
        <v>985</v>
      </c>
      <c r="B34" s="469"/>
      <c r="C34" s="469"/>
      <c r="D34" s="470"/>
      <c r="E34" s="307">
        <v>0</v>
      </c>
      <c r="F34" s="307">
        <v>0</v>
      </c>
      <c r="G34" s="307">
        <v>0</v>
      </c>
      <c r="H34" s="307">
        <v>0</v>
      </c>
      <c r="I34" s="307">
        <v>0</v>
      </c>
      <c r="J34" s="307">
        <v>0</v>
      </c>
      <c r="K34" s="307">
        <v>0</v>
      </c>
      <c r="L34" s="307">
        <v>0</v>
      </c>
      <c r="M34" s="307">
        <v>0</v>
      </c>
      <c r="N34" s="307">
        <v>0</v>
      </c>
      <c r="O34" s="307">
        <v>0</v>
      </c>
      <c r="P34" s="307">
        <v>0</v>
      </c>
      <c r="Q34" s="307">
        <f t="shared" si="0"/>
        <v>0</v>
      </c>
    </row>
    <row r="35" spans="1:20" ht="15.75">
      <c r="A35" s="468" t="s">
        <v>52</v>
      </c>
      <c r="B35" s="469"/>
      <c r="C35" s="469"/>
      <c r="D35" s="470"/>
      <c r="E35" s="307">
        <v>0</v>
      </c>
      <c r="F35" s="307">
        <v>0</v>
      </c>
      <c r="G35" s="307">
        <v>100000</v>
      </c>
      <c r="H35" s="307">
        <v>0</v>
      </c>
      <c r="I35" s="307">
        <v>0</v>
      </c>
      <c r="J35" s="307">
        <v>0</v>
      </c>
      <c r="K35" s="307">
        <v>0</v>
      </c>
      <c r="L35" s="307">
        <v>200000</v>
      </c>
      <c r="M35" s="307">
        <v>0</v>
      </c>
      <c r="N35" s="307">
        <v>0</v>
      </c>
      <c r="O35" s="307">
        <v>0</v>
      </c>
      <c r="P35" s="307">
        <v>0</v>
      </c>
      <c r="Q35" s="307">
        <f t="shared" si="0"/>
        <v>300000</v>
      </c>
    </row>
    <row r="36" spans="1:20" s="310" customFormat="1" ht="15.75">
      <c r="A36" s="471" t="s">
        <v>64</v>
      </c>
      <c r="B36" s="472"/>
      <c r="C36" s="472"/>
      <c r="D36" s="473"/>
      <c r="E36" s="309">
        <f>SUM(E29:E35)</f>
        <v>0</v>
      </c>
      <c r="F36" s="309">
        <f t="shared" ref="F36:P36" si="1">SUM(F29:F35)</f>
        <v>0</v>
      </c>
      <c r="G36" s="309">
        <f t="shared" si="1"/>
        <v>100000</v>
      </c>
      <c r="H36" s="309">
        <f t="shared" si="1"/>
        <v>0</v>
      </c>
      <c r="I36" s="309">
        <f t="shared" si="1"/>
        <v>0</v>
      </c>
      <c r="J36" s="309">
        <f t="shared" si="1"/>
        <v>0</v>
      </c>
      <c r="K36" s="309">
        <f t="shared" si="1"/>
        <v>0</v>
      </c>
      <c r="L36" s="309">
        <f t="shared" si="1"/>
        <v>200000</v>
      </c>
      <c r="M36" s="309">
        <f t="shared" si="1"/>
        <v>0</v>
      </c>
      <c r="N36" s="309">
        <f t="shared" si="1"/>
        <v>0</v>
      </c>
      <c r="O36" s="309">
        <f t="shared" si="1"/>
        <v>0</v>
      </c>
      <c r="P36" s="309">
        <f t="shared" si="1"/>
        <v>0</v>
      </c>
      <c r="Q36" s="309">
        <f>Q35+Q34+Q33+Q32+Q31+Q30+Q29</f>
        <v>300000</v>
      </c>
    </row>
    <row r="37" spans="1:20" ht="15.75">
      <c r="A37" s="311"/>
      <c r="B37" s="311"/>
      <c r="C37" s="311"/>
      <c r="D37" s="311"/>
      <c r="E37" s="312"/>
      <c r="F37" s="312"/>
      <c r="G37" s="312"/>
      <c r="H37" s="312"/>
      <c r="I37" s="312"/>
      <c r="J37" s="312"/>
      <c r="K37" s="312"/>
      <c r="L37" s="312"/>
      <c r="M37" s="312"/>
      <c r="N37" s="312"/>
      <c r="O37" s="313"/>
      <c r="P37" s="314"/>
      <c r="Q37" s="315"/>
    </row>
    <row r="38" spans="1:20" s="1" customFormat="1">
      <c r="B38" s="147" t="s">
        <v>74</v>
      </c>
      <c r="C38" s="10"/>
      <c r="D38" s="10"/>
      <c r="E38" s="10"/>
      <c r="F38" s="10"/>
      <c r="G38" s="10"/>
      <c r="H38" s="10"/>
      <c r="I38" s="10"/>
      <c r="J38" s="10"/>
      <c r="K38" s="391"/>
      <c r="L38" s="391"/>
      <c r="M38" s="10"/>
      <c r="N38" s="398" t="str">
        <f>Заполнить!$B$11</f>
        <v>Марія БУРТИК</v>
      </c>
      <c r="O38" s="398"/>
      <c r="P38" s="398"/>
      <c r="Q38" s="7"/>
      <c r="R38" s="7"/>
      <c r="S38" s="7"/>
      <c r="T38" s="7"/>
    </row>
    <row r="39" spans="1:20" s="1" customFormat="1">
      <c r="B39" s="17"/>
      <c r="C39" s="10"/>
      <c r="D39" s="10"/>
      <c r="E39" s="10"/>
      <c r="F39" s="10"/>
      <c r="G39" s="10"/>
      <c r="H39" s="10"/>
      <c r="I39" s="10"/>
      <c r="J39" s="10"/>
      <c r="K39" s="390" t="s">
        <v>40</v>
      </c>
      <c r="L39" s="390"/>
      <c r="M39" s="62"/>
      <c r="N39" s="390" t="s">
        <v>53</v>
      </c>
      <c r="O39" s="390"/>
      <c r="P39" s="390"/>
      <c r="Q39" s="7"/>
      <c r="R39" s="7"/>
      <c r="S39" s="7"/>
      <c r="T39" s="7"/>
    </row>
    <row r="40" spans="1:20" s="1" customFormat="1">
      <c r="B40" s="148" t="s">
        <v>1858</v>
      </c>
      <c r="C40" s="48"/>
      <c r="D40" s="48"/>
      <c r="E40" s="48"/>
      <c r="F40" s="48"/>
      <c r="G40" s="48"/>
      <c r="H40" s="48"/>
      <c r="I40" s="48"/>
      <c r="J40" s="48"/>
      <c r="K40" s="391"/>
      <c r="L40" s="391"/>
      <c r="M40" s="10"/>
      <c r="N40" s="398" t="str">
        <f>Заполнить!$B$12</f>
        <v>Галина ВЛАДИКА</v>
      </c>
      <c r="O40" s="398"/>
      <c r="P40" s="398"/>
      <c r="Q40" s="7"/>
      <c r="R40" s="7"/>
      <c r="S40" s="7"/>
      <c r="T40" s="7"/>
    </row>
    <row r="41" spans="1:20" s="1" customFormat="1">
      <c r="B41" s="23"/>
      <c r="C41" s="10"/>
      <c r="D41" s="10"/>
      <c r="E41" s="10"/>
      <c r="F41" s="10"/>
      <c r="G41" s="10"/>
      <c r="H41" s="10"/>
      <c r="I41" s="10"/>
      <c r="J41" s="10"/>
      <c r="K41" s="390" t="s">
        <v>40</v>
      </c>
      <c r="L41" s="390"/>
      <c r="M41" s="62"/>
      <c r="N41" s="390" t="s">
        <v>53</v>
      </c>
      <c r="O41" s="390"/>
      <c r="P41" s="390"/>
      <c r="Q41" s="7"/>
      <c r="R41" s="7"/>
      <c r="S41" s="7"/>
      <c r="T41" s="7"/>
    </row>
    <row r="42" spans="1:20" s="1" customFormat="1">
      <c r="B42" s="19" t="s">
        <v>1874</v>
      </c>
      <c r="C42" s="19"/>
      <c r="D42" s="10"/>
      <c r="E42" s="10"/>
      <c r="F42" s="10"/>
      <c r="G42" s="18"/>
      <c r="H42" s="18"/>
      <c r="I42" s="18"/>
      <c r="J42" s="18"/>
      <c r="K42" s="18"/>
      <c r="L42" s="18"/>
      <c r="M42" s="18"/>
      <c r="N42" s="18"/>
      <c r="O42" s="7"/>
      <c r="P42" s="7"/>
      <c r="Q42" s="7"/>
      <c r="R42" s="7"/>
    </row>
    <row r="43" spans="1:20" s="1" customFormat="1" ht="15" customHeight="1">
      <c r="B43" s="474" t="str">
        <f>Заполнить!$B$17</f>
        <v>20 січня 2020 року</v>
      </c>
      <c r="C43" s="474"/>
      <c r="D43" s="474"/>
      <c r="E43" s="474"/>
      <c r="F43" s="474"/>
      <c r="G43" s="18"/>
      <c r="H43" s="18"/>
      <c r="I43" s="18"/>
      <c r="J43" s="18"/>
      <c r="K43" s="18"/>
      <c r="L43" s="18"/>
      <c r="M43" s="7"/>
      <c r="N43" s="7"/>
      <c r="O43" s="7"/>
      <c r="P43" s="7"/>
    </row>
  </sheetData>
  <mergeCells count="55">
    <mergeCell ref="K41:L41"/>
    <mergeCell ref="N41:P41"/>
    <mergeCell ref="B43:F43"/>
    <mergeCell ref="A17:Q17"/>
    <mergeCell ref="A19:Q19"/>
    <mergeCell ref="A20:Q20"/>
    <mergeCell ref="A18:Q18"/>
    <mergeCell ref="K38:L38"/>
    <mergeCell ref="N38:P38"/>
    <mergeCell ref="A24:Q24"/>
    <mergeCell ref="A23:Q23"/>
    <mergeCell ref="A22:Q22"/>
    <mergeCell ref="A21:Q21"/>
    <mergeCell ref="A34:D34"/>
    <mergeCell ref="A35:D35"/>
    <mergeCell ref="L26:L27"/>
    <mergeCell ref="K40:L40"/>
    <mergeCell ref="N40:P40"/>
    <mergeCell ref="A28:D28"/>
    <mergeCell ref="A29:D29"/>
    <mergeCell ref="A30:D30"/>
    <mergeCell ref="A31:D31"/>
    <mergeCell ref="A32:D32"/>
    <mergeCell ref="A33:D33"/>
    <mergeCell ref="A36:D36"/>
    <mergeCell ref="K39:L39"/>
    <mergeCell ref="N39:P39"/>
    <mergeCell ref="Q26:Q27"/>
    <mergeCell ref="A26:D27"/>
    <mergeCell ref="E26:E27"/>
    <mergeCell ref="F26:F27"/>
    <mergeCell ref="G26:G27"/>
    <mergeCell ref="H26:H27"/>
    <mergeCell ref="I26:I27"/>
    <mergeCell ref="J26:J27"/>
    <mergeCell ref="K26:K27"/>
    <mergeCell ref="M26:M27"/>
    <mergeCell ref="N26:N27"/>
    <mergeCell ref="O26:O27"/>
    <mergeCell ref="P26:P27"/>
    <mergeCell ref="N6:Q6"/>
    <mergeCell ref="A14:Q14"/>
    <mergeCell ref="A15:Q15"/>
    <mergeCell ref="A16:Q16"/>
    <mergeCell ref="N7:Q8"/>
    <mergeCell ref="N9:Q9"/>
    <mergeCell ref="N10:Q10"/>
    <mergeCell ref="N11:Q11"/>
    <mergeCell ref="N12:Q12"/>
    <mergeCell ref="N13:Q13"/>
    <mergeCell ref="N1:Q1"/>
    <mergeCell ref="N2:Q2"/>
    <mergeCell ref="N3:Q3"/>
    <mergeCell ref="N4:O4"/>
    <mergeCell ref="N5:Q5"/>
  </mergeCells>
  <pageMargins left="0.19685039370078741" right="0.19685039370078741" top="0.19685039370078741" bottom="0.19685039370078741" header="0.19685039370078741" footer="0.11811023622047245"/>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5"/>
  <sheetViews>
    <sheetView topLeftCell="A27" zoomScale="110" zoomScaleNormal="110" workbookViewId="0">
      <selection activeCell="A85" sqref="A85"/>
    </sheetView>
  </sheetViews>
  <sheetFormatPr defaultColWidth="36.5703125" defaultRowHeight="12.75"/>
  <cols>
    <col min="1" max="1" width="29.7109375" customWidth="1"/>
    <col min="2" max="2" width="6.5703125" customWidth="1"/>
    <col min="3" max="3" width="10.85546875" customWidth="1"/>
    <col min="4" max="5" width="9.140625" bestFit="1" customWidth="1"/>
    <col min="6" max="6" width="10.28515625" customWidth="1"/>
    <col min="7" max="7" width="9.140625" bestFit="1" customWidth="1"/>
    <col min="8" max="9" width="10.85546875" bestFit="1" customWidth="1"/>
    <col min="10" max="10" width="9.5703125" customWidth="1"/>
    <col min="11" max="12" width="9" customWidth="1"/>
    <col min="13" max="13" width="9.140625" customWidth="1"/>
    <col min="14" max="14" width="9" customWidth="1"/>
    <col min="15" max="15" width="11.5703125" customWidth="1"/>
    <col min="16" max="17" width="12.42578125" customWidth="1"/>
    <col min="18" max="18" width="6.5703125" bestFit="1" customWidth="1"/>
    <col min="19" max="22" width="7.42578125" bestFit="1" customWidth="1"/>
    <col min="23" max="23" width="6.5703125" bestFit="1" customWidth="1"/>
    <col min="24" max="27" width="5.7109375" bestFit="1" customWidth="1"/>
    <col min="28" max="28" width="6.5703125" bestFit="1" customWidth="1"/>
    <col min="29" max="31" width="7.42578125" bestFit="1" customWidth="1"/>
    <col min="32" max="32" width="8.85546875" customWidth="1"/>
    <col min="33" max="33" width="9.42578125" bestFit="1" customWidth="1"/>
    <col min="34" max="34" width="8.85546875" customWidth="1"/>
  </cols>
  <sheetData>
    <row r="1" spans="1:33">
      <c r="A1" s="482" t="s">
        <v>6189</v>
      </c>
      <c r="B1" s="484" t="s">
        <v>65</v>
      </c>
      <c r="C1" s="486" t="s">
        <v>6190</v>
      </c>
      <c r="D1" s="488" t="s">
        <v>6215</v>
      </c>
      <c r="E1" s="489"/>
      <c r="F1" s="489"/>
      <c r="G1" s="489"/>
      <c r="H1" s="489"/>
      <c r="I1" s="489"/>
      <c r="J1" s="489"/>
      <c r="K1" s="489"/>
      <c r="L1" s="489"/>
      <c r="M1" s="489"/>
      <c r="N1" s="489"/>
      <c r="O1" s="490"/>
    </row>
    <row r="2" spans="1:33">
      <c r="A2" s="483"/>
      <c r="B2" s="485"/>
      <c r="C2" s="487"/>
      <c r="D2" s="316" t="s">
        <v>6191</v>
      </c>
      <c r="E2" s="317" t="s">
        <v>6192</v>
      </c>
      <c r="F2" s="316" t="s">
        <v>6193</v>
      </c>
      <c r="G2" s="316" t="s">
        <v>6194</v>
      </c>
      <c r="H2" s="316" t="s">
        <v>6195</v>
      </c>
      <c r="I2" s="316" t="s">
        <v>6196</v>
      </c>
      <c r="J2" s="316" t="s">
        <v>6197</v>
      </c>
      <c r="K2" s="316" t="s">
        <v>6198</v>
      </c>
      <c r="L2" s="316" t="s">
        <v>6199</v>
      </c>
      <c r="M2" s="316" t="s">
        <v>6200</v>
      </c>
      <c r="N2" s="316" t="s">
        <v>6201</v>
      </c>
      <c r="O2" s="316" t="s">
        <v>6202</v>
      </c>
    </row>
    <row r="3" spans="1:33" ht="15.75">
      <c r="A3" s="491" t="s">
        <v>6216</v>
      </c>
      <c r="B3" s="492"/>
      <c r="C3" s="492"/>
      <c r="D3" s="492"/>
      <c r="E3" s="492"/>
      <c r="F3" s="492"/>
      <c r="G3" s="492"/>
      <c r="H3" s="492"/>
      <c r="I3" s="492"/>
      <c r="J3" s="492"/>
      <c r="K3" s="492"/>
      <c r="L3" s="492"/>
      <c r="M3" s="492"/>
      <c r="N3" s="492"/>
      <c r="O3" s="493"/>
    </row>
    <row r="4" spans="1:33">
      <c r="A4" s="480" t="s">
        <v>6203</v>
      </c>
      <c r="B4" s="481"/>
      <c r="C4" s="318">
        <f>D4+E4+F4+G4+H4+I4+J4+K4+L4+M4+N4+O4</f>
        <v>2000000</v>
      </c>
      <c r="D4" s="319">
        <f>D5+D8+D25</f>
        <v>130000</v>
      </c>
      <c r="E4" s="319">
        <f t="shared" ref="E4:O4" si="0">E5+E8+E25</f>
        <v>160000</v>
      </c>
      <c r="F4" s="319">
        <f t="shared" si="0"/>
        <v>160000</v>
      </c>
      <c r="G4" s="319">
        <f t="shared" si="0"/>
        <v>256000</v>
      </c>
      <c r="H4" s="319">
        <f t="shared" si="0"/>
        <v>118000</v>
      </c>
      <c r="I4" s="319">
        <f t="shared" si="0"/>
        <v>118000</v>
      </c>
      <c r="J4" s="319">
        <f t="shared" si="0"/>
        <v>118000</v>
      </c>
      <c r="K4" s="319">
        <f t="shared" si="0"/>
        <v>118000</v>
      </c>
      <c r="L4" s="319">
        <f t="shared" si="0"/>
        <v>118000</v>
      </c>
      <c r="M4" s="319">
        <f t="shared" si="0"/>
        <v>218000</v>
      </c>
      <c r="N4" s="319">
        <f t="shared" si="0"/>
        <v>268000</v>
      </c>
      <c r="O4" s="319">
        <f t="shared" si="0"/>
        <v>218000</v>
      </c>
      <c r="P4" s="335">
        <f>P10+P14+P25</f>
        <v>2000000</v>
      </c>
      <c r="Q4" s="335"/>
    </row>
    <row r="5" spans="1:33">
      <c r="A5" s="320" t="s">
        <v>6204</v>
      </c>
      <c r="B5" s="321">
        <v>2100</v>
      </c>
      <c r="C5" s="319">
        <f>D5+E5+F5+G5+H5+I5+J5+K5+L5+M5+N5+O5</f>
        <v>0</v>
      </c>
      <c r="D5" s="322">
        <f>D6+D7</f>
        <v>0</v>
      </c>
      <c r="E5" s="322">
        <f t="shared" ref="E5:O5" si="1">E6+E7</f>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c r="O5" s="322">
        <f t="shared" si="1"/>
        <v>0</v>
      </c>
    </row>
    <row r="6" spans="1:33">
      <c r="A6" s="323" t="s">
        <v>971</v>
      </c>
      <c r="B6" s="321">
        <v>2111</v>
      </c>
      <c r="C6" s="319">
        <f>D6+E6+F6+G6+H6+I6+J6+K6+L6+M6+N6+O6</f>
        <v>0</v>
      </c>
      <c r="D6" s="322"/>
      <c r="E6" s="322"/>
      <c r="F6" s="322"/>
      <c r="G6" s="322"/>
      <c r="H6" s="322"/>
      <c r="I6" s="322"/>
      <c r="J6" s="322"/>
      <c r="K6" s="322"/>
      <c r="L6" s="322"/>
      <c r="M6" s="322"/>
      <c r="N6" s="322"/>
      <c r="O6" s="322"/>
    </row>
    <row r="7" spans="1:33">
      <c r="A7" s="323" t="s">
        <v>6205</v>
      </c>
      <c r="B7" s="321">
        <v>2120</v>
      </c>
      <c r="C7" s="319">
        <f>D7+E7+F7+G7+H7+I7+J7+K7+L7+M7+N7+O7</f>
        <v>0</v>
      </c>
      <c r="D7" s="322"/>
      <c r="E7" s="322"/>
      <c r="F7" s="322"/>
      <c r="G7" s="322"/>
      <c r="H7" s="322"/>
      <c r="I7" s="322"/>
      <c r="J7" s="322"/>
      <c r="K7" s="322"/>
      <c r="L7" s="322"/>
      <c r="M7" s="322"/>
      <c r="N7" s="322"/>
      <c r="O7" s="322"/>
    </row>
    <row r="8" spans="1:33">
      <c r="A8" s="324" t="s">
        <v>6206</v>
      </c>
      <c r="B8" s="321">
        <v>2200</v>
      </c>
      <c r="C8" s="318">
        <f>C9+C10+C11+C12+C13+C14</f>
        <v>1300000</v>
      </c>
      <c r="D8" s="318">
        <f t="shared" ref="D8:O8" si="2">D9+D10+D11+D12+D13+D14</f>
        <v>110000</v>
      </c>
      <c r="E8" s="318">
        <f t="shared" si="2"/>
        <v>127530</v>
      </c>
      <c r="F8" s="318">
        <f t="shared" si="2"/>
        <v>117730</v>
      </c>
      <c r="G8" s="318">
        <f t="shared" si="2"/>
        <v>211050</v>
      </c>
      <c r="H8" s="318">
        <f t="shared" si="2"/>
        <v>56900</v>
      </c>
      <c r="I8" s="318">
        <f t="shared" si="2"/>
        <v>64825</v>
      </c>
      <c r="J8" s="318">
        <f t="shared" si="2"/>
        <v>67800</v>
      </c>
      <c r="K8" s="318">
        <f t="shared" si="2"/>
        <v>64825</v>
      </c>
      <c r="L8" s="318">
        <f t="shared" si="2"/>
        <v>64800</v>
      </c>
      <c r="M8" s="318">
        <f t="shared" si="2"/>
        <v>118000</v>
      </c>
      <c r="N8" s="318">
        <f t="shared" si="2"/>
        <v>173270</v>
      </c>
      <c r="O8" s="318">
        <f t="shared" si="2"/>
        <v>123270</v>
      </c>
    </row>
    <row r="9" spans="1:33" ht="38.25">
      <c r="A9" s="325" t="s">
        <v>6207</v>
      </c>
      <c r="B9" s="321">
        <v>2210</v>
      </c>
      <c r="C9" s="319">
        <f t="shared" ref="C9:C21" si="3">D9+E9+F9+G9+H9+I9+J9+K9+L9+M9+N9+O9</f>
        <v>0</v>
      </c>
      <c r="D9" s="326"/>
      <c r="E9" s="326"/>
      <c r="F9" s="326"/>
      <c r="G9" s="326"/>
      <c r="H9" s="326"/>
      <c r="I9" s="326"/>
      <c r="J9" s="322"/>
      <c r="K9" s="322"/>
      <c r="L9" s="322"/>
      <c r="M9" s="322"/>
      <c r="N9" s="322"/>
      <c r="O9" s="322"/>
    </row>
    <row r="10" spans="1:33" ht="25.5">
      <c r="A10" s="325" t="s">
        <v>49</v>
      </c>
      <c r="B10" s="321">
        <v>2220</v>
      </c>
      <c r="C10" s="319">
        <f t="shared" si="3"/>
        <v>600000</v>
      </c>
      <c r="D10" s="326"/>
      <c r="E10" s="326"/>
      <c r="F10" s="326"/>
      <c r="G10" s="342">
        <v>100000</v>
      </c>
      <c r="H10" s="326">
        <v>40000</v>
      </c>
      <c r="I10" s="326">
        <v>60000</v>
      </c>
      <c r="J10" s="342">
        <v>63000</v>
      </c>
      <c r="K10" s="322">
        <v>60000</v>
      </c>
      <c r="L10" s="322">
        <v>60000</v>
      </c>
      <c r="M10" s="342">
        <f>57000+32100</f>
        <v>89100</v>
      </c>
      <c r="N10" s="322">
        <v>93510</v>
      </c>
      <c r="O10" s="322">
        <v>34390</v>
      </c>
      <c r="P10">
        <v>600000</v>
      </c>
    </row>
    <row r="11" spans="1:33">
      <c r="A11" s="325" t="s">
        <v>41</v>
      </c>
      <c r="B11" s="321">
        <v>2230</v>
      </c>
      <c r="C11" s="319">
        <f t="shared" si="3"/>
        <v>0</v>
      </c>
      <c r="D11" s="326"/>
      <c r="E11" s="322"/>
      <c r="F11" s="322"/>
      <c r="G11" s="322"/>
      <c r="H11" s="322"/>
      <c r="I11" s="322"/>
      <c r="J11" s="322"/>
      <c r="K11" s="322"/>
      <c r="L11" s="322"/>
      <c r="M11" s="322"/>
      <c r="N11" s="322"/>
      <c r="O11" s="322"/>
    </row>
    <row r="12" spans="1:33">
      <c r="A12" s="325" t="s">
        <v>634</v>
      </c>
      <c r="B12" s="321">
        <v>2240</v>
      </c>
      <c r="C12" s="319">
        <f t="shared" si="3"/>
        <v>0</v>
      </c>
      <c r="D12" s="326"/>
      <c r="E12" s="326"/>
      <c r="F12" s="326"/>
      <c r="G12" s="326"/>
      <c r="H12" s="326"/>
      <c r="I12" s="326"/>
      <c r="J12" s="322"/>
      <c r="K12" s="322"/>
      <c r="L12" s="322"/>
      <c r="M12" s="322"/>
      <c r="N12" s="322"/>
      <c r="O12" s="322"/>
    </row>
    <row r="13" spans="1:33">
      <c r="A13" s="327" t="s">
        <v>6208</v>
      </c>
      <c r="B13" s="321">
        <v>2250</v>
      </c>
      <c r="C13" s="319">
        <f t="shared" si="3"/>
        <v>0</v>
      </c>
      <c r="D13" s="326"/>
      <c r="E13" s="322"/>
      <c r="F13" s="322"/>
      <c r="G13" s="322"/>
      <c r="H13" s="322"/>
      <c r="I13" s="322"/>
      <c r="J13" s="322"/>
      <c r="K13" s="322"/>
      <c r="L13" s="322"/>
      <c r="M13" s="322"/>
      <c r="N13" s="322"/>
      <c r="O13" s="322"/>
    </row>
    <row r="14" spans="1:33" ht="25.5">
      <c r="A14" s="320" t="s">
        <v>42</v>
      </c>
      <c r="B14" s="321">
        <v>2270</v>
      </c>
      <c r="C14" s="319">
        <f>D14+E14+F14+G14+H14+I14+J14+K14+L14+M14+N14+O14</f>
        <v>700000</v>
      </c>
      <c r="D14" s="328">
        <f>D15+D17+D19+D21</f>
        <v>110000</v>
      </c>
      <c r="E14" s="328">
        <f t="shared" ref="E14:O14" si="4">E15+E17+E19+E21</f>
        <v>127530</v>
      </c>
      <c r="F14" s="328">
        <f t="shared" si="4"/>
        <v>117730</v>
      </c>
      <c r="G14" s="328">
        <f t="shared" si="4"/>
        <v>111050</v>
      </c>
      <c r="H14" s="328">
        <f t="shared" si="4"/>
        <v>16900</v>
      </c>
      <c r="I14" s="328">
        <f t="shared" si="4"/>
        <v>4825</v>
      </c>
      <c r="J14" s="328">
        <f t="shared" si="4"/>
        <v>4800</v>
      </c>
      <c r="K14" s="328">
        <f t="shared" si="4"/>
        <v>4825</v>
      </c>
      <c r="L14" s="328">
        <f t="shared" si="4"/>
        <v>4800</v>
      </c>
      <c r="M14" s="328">
        <f t="shared" si="4"/>
        <v>28900</v>
      </c>
      <c r="N14" s="328">
        <f t="shared" si="4"/>
        <v>79760</v>
      </c>
      <c r="O14" s="328">
        <f t="shared" si="4"/>
        <v>88880</v>
      </c>
      <c r="P14">
        <v>700000</v>
      </c>
      <c r="S14" t="s">
        <v>6224</v>
      </c>
      <c r="T14" t="s">
        <v>6225</v>
      </c>
      <c r="U14" t="s">
        <v>6226</v>
      </c>
      <c r="V14" t="s">
        <v>6227</v>
      </c>
      <c r="W14" t="s">
        <v>6228</v>
      </c>
      <c r="X14" t="s">
        <v>6229</v>
      </c>
      <c r="Y14" t="s">
        <v>6230</v>
      </c>
      <c r="Z14" t="s">
        <v>6231</v>
      </c>
      <c r="AA14" t="s">
        <v>6232</v>
      </c>
      <c r="AB14" t="s">
        <v>6233</v>
      </c>
      <c r="AC14" t="s">
        <v>6234</v>
      </c>
      <c r="AD14" t="s">
        <v>6235</v>
      </c>
      <c r="AE14" t="s">
        <v>6236</v>
      </c>
      <c r="AG14" t="s">
        <v>6237</v>
      </c>
    </row>
    <row r="15" spans="1:33">
      <c r="A15" s="325" t="s">
        <v>976</v>
      </c>
      <c r="B15" s="321">
        <v>2271</v>
      </c>
      <c r="C15" s="319">
        <f t="shared" si="3"/>
        <v>195892</v>
      </c>
      <c r="D15" s="322">
        <v>7350</v>
      </c>
      <c r="E15" s="322">
        <v>36730</v>
      </c>
      <c r="F15" s="322">
        <v>36730</v>
      </c>
      <c r="G15" s="322">
        <v>29400</v>
      </c>
      <c r="H15" s="322"/>
      <c r="I15" s="322"/>
      <c r="J15" s="322"/>
      <c r="K15" s="322"/>
      <c r="L15" s="322"/>
      <c r="M15" s="322">
        <v>4900</v>
      </c>
      <c r="N15" s="322">
        <v>41630</v>
      </c>
      <c r="O15" s="322">
        <v>39152</v>
      </c>
      <c r="P15" s="333">
        <v>195892</v>
      </c>
      <c r="Q15" s="341">
        <f>P15-C15</f>
        <v>0</v>
      </c>
      <c r="S15" s="333">
        <v>3</v>
      </c>
      <c r="T15" s="333">
        <v>15</v>
      </c>
      <c r="U15" s="333">
        <v>15</v>
      </c>
      <c r="V15" s="333">
        <v>12</v>
      </c>
      <c r="W15" s="333">
        <v>0</v>
      </c>
      <c r="X15" s="333">
        <v>0</v>
      </c>
      <c r="Y15" s="333">
        <v>0</v>
      </c>
      <c r="Z15" s="333">
        <v>0</v>
      </c>
      <c r="AA15" s="333">
        <v>0</v>
      </c>
      <c r="AB15" s="333">
        <v>2</v>
      </c>
      <c r="AC15" s="333">
        <v>17</v>
      </c>
      <c r="AD15" s="333">
        <v>16</v>
      </c>
      <c r="AE15" s="333">
        <f>SUM(S15:AD15)</f>
        <v>80</v>
      </c>
      <c r="AF15">
        <v>80</v>
      </c>
      <c r="AG15" s="335">
        <f>AF15-AE15</f>
        <v>0</v>
      </c>
    </row>
    <row r="16" spans="1:33" hidden="1">
      <c r="A16" s="325"/>
      <c r="B16" s="321"/>
      <c r="C16" s="319"/>
      <c r="D16" s="322"/>
      <c r="E16" s="322"/>
      <c r="F16" s="322"/>
      <c r="G16" s="322"/>
      <c r="H16" s="322"/>
      <c r="I16" s="322"/>
      <c r="J16" s="322"/>
      <c r="K16" s="322"/>
      <c r="L16" s="322"/>
      <c r="M16" s="322"/>
      <c r="N16" s="322"/>
      <c r="O16" s="322"/>
      <c r="P16" s="333"/>
      <c r="Q16" s="341"/>
      <c r="R16" s="339">
        <v>2448.65</v>
      </c>
      <c r="S16" s="341">
        <f>$R$16*S15</f>
        <v>7345.9500000000007</v>
      </c>
      <c r="T16" s="341">
        <f t="shared" ref="T16:AD16" si="5">$R$16*T15</f>
        <v>36729.75</v>
      </c>
      <c r="U16" s="341">
        <f t="shared" si="5"/>
        <v>36729.75</v>
      </c>
      <c r="V16" s="341">
        <f t="shared" si="5"/>
        <v>29383.800000000003</v>
      </c>
      <c r="W16" s="341">
        <f t="shared" si="5"/>
        <v>0</v>
      </c>
      <c r="X16" s="341">
        <f t="shared" si="5"/>
        <v>0</v>
      </c>
      <c r="Y16" s="341">
        <f t="shared" si="5"/>
        <v>0</v>
      </c>
      <c r="Z16" s="341">
        <f t="shared" si="5"/>
        <v>0</v>
      </c>
      <c r="AA16" s="341">
        <f t="shared" si="5"/>
        <v>0</v>
      </c>
      <c r="AB16" s="341">
        <f t="shared" si="5"/>
        <v>4897.3</v>
      </c>
      <c r="AC16" s="341">
        <f t="shared" si="5"/>
        <v>41627.050000000003</v>
      </c>
      <c r="AD16" s="341">
        <f t="shared" si="5"/>
        <v>39178.400000000001</v>
      </c>
      <c r="AE16" s="333">
        <f t="shared" ref="AE16:AE22" si="6">SUM(S16:AD16)</f>
        <v>195892</v>
      </c>
      <c r="AF16">
        <v>195892</v>
      </c>
      <c r="AG16" s="335">
        <f t="shared" ref="AG16:AG22" si="7">AF16-AE16</f>
        <v>0</v>
      </c>
    </row>
    <row r="17" spans="1:33" ht="22.5" customHeight="1">
      <c r="A17" s="329" t="s">
        <v>6209</v>
      </c>
      <c r="B17" s="321">
        <v>2272</v>
      </c>
      <c r="C17" s="319">
        <f t="shared" si="3"/>
        <v>21828</v>
      </c>
      <c r="D17" s="322">
        <v>1930</v>
      </c>
      <c r="E17" s="322">
        <v>1800</v>
      </c>
      <c r="F17" s="322">
        <v>1800</v>
      </c>
      <c r="G17" s="322">
        <v>1650</v>
      </c>
      <c r="H17" s="322">
        <v>1900</v>
      </c>
      <c r="I17" s="322">
        <v>1825</v>
      </c>
      <c r="J17" s="322">
        <v>1800</v>
      </c>
      <c r="K17" s="322">
        <v>1825</v>
      </c>
      <c r="L17" s="322">
        <v>1800</v>
      </c>
      <c r="M17" s="322">
        <v>1800</v>
      </c>
      <c r="N17" s="322">
        <v>1930</v>
      </c>
      <c r="O17" s="322">
        <v>1768</v>
      </c>
      <c r="P17" s="333">
        <v>21828</v>
      </c>
      <c r="Q17" s="341">
        <f t="shared" ref="Q17:Q21" si="8">P17-C17</f>
        <v>0</v>
      </c>
      <c r="R17" s="339"/>
      <c r="S17" s="333">
        <v>75</v>
      </c>
      <c r="T17" s="333">
        <v>70</v>
      </c>
      <c r="U17" s="333">
        <v>70</v>
      </c>
      <c r="V17" s="333">
        <v>64</v>
      </c>
      <c r="W17" s="333">
        <v>74</v>
      </c>
      <c r="X17" s="333">
        <v>71</v>
      </c>
      <c r="Y17" s="333">
        <v>70</v>
      </c>
      <c r="Z17" s="333">
        <v>71</v>
      </c>
      <c r="AA17" s="333">
        <v>70</v>
      </c>
      <c r="AB17" s="333">
        <v>70</v>
      </c>
      <c r="AC17" s="333">
        <v>75</v>
      </c>
      <c r="AD17" s="333">
        <v>70</v>
      </c>
      <c r="AE17" s="333">
        <f t="shared" si="6"/>
        <v>850</v>
      </c>
      <c r="AF17">
        <v>850</v>
      </c>
      <c r="AG17" s="335">
        <f t="shared" si="7"/>
        <v>0</v>
      </c>
    </row>
    <row r="18" spans="1:33" hidden="1">
      <c r="A18" s="329"/>
      <c r="B18" s="321"/>
      <c r="C18" s="319"/>
      <c r="D18" s="322"/>
      <c r="E18" s="322"/>
      <c r="F18" s="322"/>
      <c r="G18" s="322"/>
      <c r="H18" s="322"/>
      <c r="I18" s="322"/>
      <c r="J18" s="322"/>
      <c r="K18" s="322"/>
      <c r="L18" s="322"/>
      <c r="M18" s="322"/>
      <c r="N18" s="322"/>
      <c r="O18" s="322"/>
      <c r="P18" s="333"/>
      <c r="Q18" s="341"/>
      <c r="R18" s="339">
        <v>25.68</v>
      </c>
      <c r="S18">
        <f>$R$18*S17</f>
        <v>1926</v>
      </c>
      <c r="T18">
        <f t="shared" ref="T18:AD18" si="9">$R$18*T17</f>
        <v>1797.6</v>
      </c>
      <c r="U18">
        <f t="shared" si="9"/>
        <v>1797.6</v>
      </c>
      <c r="V18">
        <f t="shared" si="9"/>
        <v>1643.52</v>
      </c>
      <c r="W18">
        <f t="shared" si="9"/>
        <v>1900.32</v>
      </c>
      <c r="X18">
        <f t="shared" si="9"/>
        <v>1823.28</v>
      </c>
      <c r="Y18">
        <f t="shared" si="9"/>
        <v>1797.6</v>
      </c>
      <c r="Z18">
        <f t="shared" si="9"/>
        <v>1823.28</v>
      </c>
      <c r="AA18">
        <f t="shared" si="9"/>
        <v>1797.6</v>
      </c>
      <c r="AB18">
        <f t="shared" si="9"/>
        <v>1797.6</v>
      </c>
      <c r="AC18">
        <f t="shared" si="9"/>
        <v>1926</v>
      </c>
      <c r="AD18">
        <f t="shared" si="9"/>
        <v>1797.6</v>
      </c>
      <c r="AE18" s="333">
        <f t="shared" si="6"/>
        <v>21828</v>
      </c>
      <c r="AF18">
        <v>21828</v>
      </c>
      <c r="AG18" s="335">
        <f t="shared" si="7"/>
        <v>0</v>
      </c>
    </row>
    <row r="19" spans="1:33">
      <c r="A19" s="325" t="s">
        <v>978</v>
      </c>
      <c r="B19" s="321">
        <v>2273</v>
      </c>
      <c r="C19" s="319">
        <f t="shared" si="3"/>
        <v>452780</v>
      </c>
      <c r="D19" s="322">
        <v>100720</v>
      </c>
      <c r="E19" s="322">
        <v>80000</v>
      </c>
      <c r="F19" s="322">
        <v>75000</v>
      </c>
      <c r="G19" s="322">
        <v>80000</v>
      </c>
      <c r="H19" s="322">
        <v>15000</v>
      </c>
      <c r="I19" s="322">
        <v>3000</v>
      </c>
      <c r="J19" s="322">
        <v>3000</v>
      </c>
      <c r="K19" s="322">
        <v>3000</v>
      </c>
      <c r="L19" s="322">
        <v>3000</v>
      </c>
      <c r="M19" s="322">
        <v>20000</v>
      </c>
      <c r="N19" s="322">
        <v>30000</v>
      </c>
      <c r="O19" s="322">
        <v>40060</v>
      </c>
      <c r="P19" s="333">
        <v>452780</v>
      </c>
      <c r="Q19" s="341">
        <f t="shared" si="8"/>
        <v>0</v>
      </c>
      <c r="R19" s="339"/>
      <c r="S19" s="333">
        <v>30895</v>
      </c>
      <c r="T19" s="333">
        <v>24540</v>
      </c>
      <c r="U19" s="333">
        <v>23000</v>
      </c>
      <c r="V19" s="333">
        <v>26073</v>
      </c>
      <c r="W19" s="333">
        <v>3065</v>
      </c>
      <c r="X19" s="333">
        <v>920</v>
      </c>
      <c r="Y19" s="333">
        <v>920</v>
      </c>
      <c r="Z19" s="333">
        <v>920</v>
      </c>
      <c r="AA19" s="333">
        <v>920</v>
      </c>
      <c r="AB19" s="333">
        <v>6135</v>
      </c>
      <c r="AC19" s="333">
        <v>9202</v>
      </c>
      <c r="AD19" s="333">
        <v>12150</v>
      </c>
      <c r="AE19" s="333">
        <f t="shared" si="6"/>
        <v>138740</v>
      </c>
      <c r="AF19">
        <f>138.74*1000</f>
        <v>138740</v>
      </c>
      <c r="AG19" s="335">
        <f t="shared" si="7"/>
        <v>0</v>
      </c>
    </row>
    <row r="20" spans="1:33" hidden="1">
      <c r="A20" s="325"/>
      <c r="B20" s="321"/>
      <c r="C20" s="319"/>
      <c r="D20" s="322"/>
      <c r="E20" s="322"/>
      <c r="F20" s="322"/>
      <c r="G20" s="322"/>
      <c r="H20" s="322"/>
      <c r="I20" s="322"/>
      <c r="J20" s="322"/>
      <c r="K20" s="322"/>
      <c r="L20" s="322"/>
      <c r="M20" s="322"/>
      <c r="N20" s="322"/>
      <c r="O20" s="322"/>
      <c r="P20" s="334"/>
      <c r="Q20" s="341"/>
      <c r="R20" s="339">
        <v>3.26</v>
      </c>
      <c r="S20">
        <f t="shared" ref="S20:AC20" si="10">$R$20*S19</f>
        <v>100717.7</v>
      </c>
      <c r="T20">
        <f t="shared" si="10"/>
        <v>80000.399999999994</v>
      </c>
      <c r="U20">
        <f t="shared" si="10"/>
        <v>74980</v>
      </c>
      <c r="V20">
        <f t="shared" si="10"/>
        <v>84997.98</v>
      </c>
      <c r="W20">
        <f t="shared" si="10"/>
        <v>9991.9</v>
      </c>
      <c r="X20">
        <f t="shared" si="10"/>
        <v>2999.2</v>
      </c>
      <c r="Y20">
        <f t="shared" si="10"/>
        <v>2999.2</v>
      </c>
      <c r="Z20">
        <f t="shared" si="10"/>
        <v>2999.2</v>
      </c>
      <c r="AA20">
        <f t="shared" si="10"/>
        <v>2999.2</v>
      </c>
      <c r="AB20">
        <f t="shared" si="10"/>
        <v>20000.099999999999</v>
      </c>
      <c r="AC20">
        <f t="shared" si="10"/>
        <v>29998.519999999997</v>
      </c>
      <c r="AD20">
        <f>$R$20*AD19+487.6</f>
        <v>40096.6</v>
      </c>
      <c r="AE20" s="333">
        <f t="shared" si="6"/>
        <v>452780</v>
      </c>
      <c r="AF20">
        <v>452780</v>
      </c>
      <c r="AG20" s="335">
        <f t="shared" si="7"/>
        <v>0</v>
      </c>
    </row>
    <row r="21" spans="1:33">
      <c r="A21" s="325" t="s">
        <v>979</v>
      </c>
      <c r="B21" s="321">
        <v>2274</v>
      </c>
      <c r="C21" s="319">
        <f t="shared" si="3"/>
        <v>29500</v>
      </c>
      <c r="D21" s="322">
        <v>0</v>
      </c>
      <c r="E21" s="322">
        <v>9000</v>
      </c>
      <c r="F21" s="322">
        <v>4200</v>
      </c>
      <c r="G21" s="322"/>
      <c r="H21" s="322"/>
      <c r="I21" s="322"/>
      <c r="J21" s="322"/>
      <c r="K21" s="322"/>
      <c r="L21" s="322"/>
      <c r="M21" s="322">
        <v>2200</v>
      </c>
      <c r="N21" s="322">
        <v>6200</v>
      </c>
      <c r="O21" s="322">
        <v>7900</v>
      </c>
      <c r="P21" s="334">
        <v>29500</v>
      </c>
      <c r="Q21" s="341">
        <f t="shared" si="8"/>
        <v>0</v>
      </c>
      <c r="R21" s="339"/>
      <c r="S21" s="334">
        <v>0</v>
      </c>
      <c r="T21" s="334">
        <v>915.6</v>
      </c>
      <c r="U21" s="334">
        <v>427.3</v>
      </c>
      <c r="V21" s="334">
        <v>0</v>
      </c>
      <c r="W21" s="334">
        <v>0</v>
      </c>
      <c r="X21" s="334">
        <v>0</v>
      </c>
      <c r="Y21" s="334">
        <v>0</v>
      </c>
      <c r="Z21" s="334">
        <v>0</v>
      </c>
      <c r="AA21" s="334">
        <v>0</v>
      </c>
      <c r="AB21" s="334">
        <v>223.8</v>
      </c>
      <c r="AC21" s="334">
        <v>630.77</v>
      </c>
      <c r="AD21" s="334">
        <f>803.7-1.17</f>
        <v>802.53000000000009</v>
      </c>
      <c r="AE21" s="333">
        <f t="shared" si="6"/>
        <v>3000.0000000000005</v>
      </c>
      <c r="AF21">
        <v>3000</v>
      </c>
      <c r="AG21" s="335">
        <f t="shared" si="7"/>
        <v>0</v>
      </c>
    </row>
    <row r="22" spans="1:33">
      <c r="A22" s="323" t="s">
        <v>6168</v>
      </c>
      <c r="B22" s="321">
        <v>2275</v>
      </c>
      <c r="C22" s="319"/>
      <c r="D22" s="322"/>
      <c r="E22" s="322"/>
      <c r="F22" s="322"/>
      <c r="G22" s="322"/>
      <c r="H22" s="322"/>
      <c r="I22" s="322"/>
      <c r="J22" s="322"/>
      <c r="K22" s="322"/>
      <c r="L22" s="322"/>
      <c r="M22" s="322"/>
      <c r="N22" s="322"/>
      <c r="O22" s="322"/>
      <c r="Q22" s="341"/>
      <c r="R22" s="340">
        <f>9829.24/1000</f>
        <v>9.8292400000000004</v>
      </c>
      <c r="S22">
        <f t="shared" ref="S22:AC22" si="11">$R$22*S21</f>
        <v>0</v>
      </c>
      <c r="T22">
        <f t="shared" si="11"/>
        <v>8999.6521440000015</v>
      </c>
      <c r="U22">
        <f t="shared" si="11"/>
        <v>4200.0342520000004</v>
      </c>
      <c r="V22">
        <f t="shared" si="11"/>
        <v>0</v>
      </c>
      <c r="W22">
        <f t="shared" si="11"/>
        <v>0</v>
      </c>
      <c r="X22">
        <f t="shared" si="11"/>
        <v>0</v>
      </c>
      <c r="Y22">
        <f t="shared" si="11"/>
        <v>0</v>
      </c>
      <c r="Z22">
        <f t="shared" si="11"/>
        <v>0</v>
      </c>
      <c r="AA22">
        <f t="shared" si="11"/>
        <v>0</v>
      </c>
      <c r="AB22">
        <f t="shared" si="11"/>
        <v>2199.7839120000003</v>
      </c>
      <c r="AC22">
        <f t="shared" si="11"/>
        <v>6199.9897148</v>
      </c>
      <c r="AD22">
        <f>$R$22*AD21+12.28</f>
        <v>7900.539977200001</v>
      </c>
      <c r="AE22" s="333">
        <f t="shared" si="6"/>
        <v>29500.000000000004</v>
      </c>
      <c r="AF22">
        <v>29500</v>
      </c>
      <c r="AG22" s="335">
        <f t="shared" si="7"/>
        <v>0</v>
      </c>
    </row>
    <row r="23" spans="1:33">
      <c r="A23" s="323" t="s">
        <v>6210</v>
      </c>
      <c r="B23" s="321">
        <v>2700</v>
      </c>
      <c r="C23" s="319"/>
      <c r="D23" s="322"/>
      <c r="E23" s="322"/>
      <c r="F23" s="322"/>
      <c r="G23" s="322"/>
      <c r="H23" s="322"/>
      <c r="I23" s="322"/>
      <c r="J23" s="322"/>
      <c r="K23" s="322"/>
      <c r="L23" s="322"/>
      <c r="M23" s="322"/>
      <c r="N23" s="322"/>
      <c r="O23" s="322"/>
    </row>
    <row r="24" spans="1:33">
      <c r="A24" s="323" t="s">
        <v>986</v>
      </c>
      <c r="B24" s="321">
        <v>2710</v>
      </c>
      <c r="C24" s="319"/>
      <c r="D24" s="322"/>
      <c r="E24" s="322"/>
      <c r="F24" s="322"/>
      <c r="G24" s="322"/>
      <c r="H24" s="322"/>
      <c r="I24" s="322"/>
      <c r="J24" s="322"/>
      <c r="K24" s="322"/>
      <c r="L24" s="322"/>
      <c r="M24" s="322"/>
      <c r="N24" s="322"/>
      <c r="O24" s="322"/>
    </row>
    <row r="25" spans="1:33" ht="38.25">
      <c r="A25" s="325" t="s">
        <v>6211</v>
      </c>
      <c r="B25" s="321">
        <v>2730</v>
      </c>
      <c r="C25" s="319">
        <f>D25+E25+F25+G25+H25+I25+J25+K25+L25+M25+N25+O25</f>
        <v>700000</v>
      </c>
      <c r="D25" s="322">
        <v>20000</v>
      </c>
      <c r="E25" s="322">
        <v>32470</v>
      </c>
      <c r="F25" s="322">
        <v>42270</v>
      </c>
      <c r="G25" s="322">
        <v>44950</v>
      </c>
      <c r="H25" s="322">
        <v>61100</v>
      </c>
      <c r="I25" s="322">
        <v>53175</v>
      </c>
      <c r="J25" s="322">
        <v>50200</v>
      </c>
      <c r="K25" s="322">
        <v>53175</v>
      </c>
      <c r="L25" s="322">
        <v>53200</v>
      </c>
      <c r="M25" s="322">
        <v>100000</v>
      </c>
      <c r="N25" s="322">
        <v>94730</v>
      </c>
      <c r="O25" s="322">
        <v>94730</v>
      </c>
      <c r="P25" s="333">
        <v>700000</v>
      </c>
      <c r="Q25" s="341"/>
    </row>
    <row r="26" spans="1:33">
      <c r="A26" s="320" t="s">
        <v>6212</v>
      </c>
      <c r="B26" s="321">
        <v>2282</v>
      </c>
      <c r="C26" s="319">
        <v>0</v>
      </c>
      <c r="D26" s="322"/>
      <c r="E26" s="322"/>
      <c r="F26" s="322"/>
      <c r="G26" s="322"/>
      <c r="H26" s="322"/>
      <c r="I26" s="322"/>
      <c r="J26" s="322"/>
      <c r="K26" s="322"/>
      <c r="L26" s="322"/>
      <c r="M26" s="322"/>
      <c r="N26" s="322"/>
      <c r="O26" s="322"/>
    </row>
    <row r="27" spans="1:33">
      <c r="A27" s="320" t="s">
        <v>1002</v>
      </c>
      <c r="B27" s="321">
        <v>2800</v>
      </c>
      <c r="C27" s="322"/>
      <c r="D27" s="322"/>
      <c r="E27" s="322"/>
      <c r="F27" s="322"/>
      <c r="G27" s="322"/>
      <c r="H27" s="322"/>
      <c r="I27" s="322"/>
      <c r="J27" s="322"/>
      <c r="K27" s="322"/>
      <c r="L27" s="322"/>
      <c r="M27" s="322"/>
      <c r="N27" s="322"/>
      <c r="O27" s="319"/>
    </row>
    <row r="28" spans="1:33">
      <c r="D28" s="330"/>
      <c r="E28" s="330"/>
      <c r="F28" s="330"/>
      <c r="G28" s="330"/>
      <c r="H28" s="330"/>
      <c r="I28" s="330"/>
      <c r="J28" s="330"/>
      <c r="K28" s="330"/>
      <c r="L28" s="330"/>
      <c r="M28" s="330"/>
      <c r="N28" s="330"/>
      <c r="O28" s="330"/>
    </row>
    <row r="29" spans="1:33" s="1" customFormat="1" ht="15">
      <c r="A29" s="147" t="s">
        <v>74</v>
      </c>
      <c r="B29" s="10"/>
      <c r="C29" s="10"/>
      <c r="D29" s="10"/>
      <c r="E29" s="10"/>
      <c r="F29" s="10"/>
      <c r="G29" s="10"/>
      <c r="H29" s="391"/>
      <c r="I29" s="391"/>
      <c r="J29" s="10"/>
      <c r="K29" s="398" t="str">
        <f>Заполнить!$B$11</f>
        <v>Марія БУРТИК</v>
      </c>
      <c r="L29" s="398"/>
      <c r="M29" s="398"/>
      <c r="N29" s="7"/>
      <c r="O29" s="7"/>
      <c r="P29" s="7"/>
      <c r="Q29" s="7"/>
      <c r="R29" s="7"/>
    </row>
    <row r="30" spans="1:33" s="1" customFormat="1" ht="15">
      <c r="A30" s="17"/>
      <c r="B30" s="10"/>
      <c r="C30" s="10"/>
      <c r="D30" s="10"/>
      <c r="E30" s="10"/>
      <c r="F30" s="10"/>
      <c r="G30" s="10"/>
      <c r="H30" s="390" t="s">
        <v>40</v>
      </c>
      <c r="I30" s="390"/>
      <c r="J30" s="62"/>
      <c r="K30" s="390" t="s">
        <v>53</v>
      </c>
      <c r="L30" s="390"/>
      <c r="M30" s="390"/>
      <c r="N30" s="7"/>
      <c r="O30" s="7"/>
      <c r="P30" s="7"/>
      <c r="Q30" s="7"/>
      <c r="R30" s="7"/>
    </row>
    <row r="31" spans="1:33" s="1" customFormat="1" ht="15">
      <c r="A31" s="148" t="s">
        <v>1858</v>
      </c>
      <c r="B31" s="48"/>
      <c r="C31" s="48"/>
      <c r="D31" s="48"/>
      <c r="E31" s="48"/>
      <c r="F31" s="48"/>
      <c r="G31" s="48"/>
      <c r="H31" s="391"/>
      <c r="I31" s="391"/>
      <c r="J31" s="10"/>
      <c r="K31" s="398" t="str">
        <f>Заполнить!$B$12</f>
        <v>Галина ВЛАДИКА</v>
      </c>
      <c r="L31" s="398"/>
      <c r="M31" s="398"/>
      <c r="N31" s="7"/>
      <c r="O31" s="7"/>
      <c r="P31" s="7"/>
      <c r="Q31" s="7"/>
      <c r="R31" s="7"/>
    </row>
    <row r="32" spans="1:33" s="1" customFormat="1" ht="15">
      <c r="A32" s="23"/>
      <c r="B32" s="10"/>
      <c r="C32" s="10"/>
      <c r="D32" s="10"/>
      <c r="E32" s="10"/>
      <c r="F32" s="10"/>
      <c r="G32" s="10"/>
      <c r="H32" s="390" t="s">
        <v>40</v>
      </c>
      <c r="I32" s="390"/>
      <c r="J32" s="62"/>
      <c r="K32" s="390" t="s">
        <v>53</v>
      </c>
      <c r="L32" s="390"/>
      <c r="M32" s="390"/>
      <c r="N32" s="7"/>
      <c r="O32" s="7"/>
      <c r="P32" s="7"/>
      <c r="Q32" s="7"/>
      <c r="R32" s="7"/>
    </row>
    <row r="34" spans="1:17">
      <c r="C34" s="331">
        <f>C42-C9</f>
        <v>0</v>
      </c>
      <c r="D34" s="332">
        <v>26145</v>
      </c>
      <c r="E34" s="332">
        <v>16579</v>
      </c>
      <c r="F34" s="332">
        <v>15579</v>
      </c>
      <c r="G34" s="332"/>
      <c r="H34" s="332"/>
      <c r="I34" s="332"/>
    </row>
    <row r="35" spans="1:17">
      <c r="C35" s="331">
        <f>C43-C10</f>
        <v>700000</v>
      </c>
      <c r="D35" s="332">
        <v>5500</v>
      </c>
      <c r="E35" s="332">
        <v>2750</v>
      </c>
      <c r="F35" s="332">
        <v>2750</v>
      </c>
      <c r="G35" s="332"/>
      <c r="H35" s="332"/>
      <c r="I35" s="332"/>
    </row>
    <row r="36" spans="1:17">
      <c r="A36" s="482" t="s">
        <v>6189</v>
      </c>
      <c r="B36" s="484" t="s">
        <v>65</v>
      </c>
      <c r="C36" s="486" t="s">
        <v>6190</v>
      </c>
      <c r="D36" s="488" t="s">
        <v>6215</v>
      </c>
      <c r="E36" s="489"/>
      <c r="F36" s="489"/>
      <c r="G36" s="489"/>
      <c r="H36" s="489"/>
      <c r="I36" s="489"/>
      <c r="J36" s="489"/>
      <c r="K36" s="489"/>
      <c r="L36" s="489"/>
      <c r="M36" s="489"/>
      <c r="N36" s="489"/>
      <c r="O36" s="490"/>
    </row>
    <row r="37" spans="1:17">
      <c r="A37" s="483"/>
      <c r="B37" s="485"/>
      <c r="C37" s="487"/>
      <c r="D37" s="316" t="s">
        <v>6191</v>
      </c>
      <c r="E37" s="317" t="s">
        <v>6192</v>
      </c>
      <c r="F37" s="316" t="s">
        <v>6193</v>
      </c>
      <c r="G37" s="316" t="s">
        <v>6194</v>
      </c>
      <c r="H37" s="316" t="s">
        <v>6195</v>
      </c>
      <c r="I37" s="316" t="s">
        <v>6196</v>
      </c>
      <c r="J37" s="316" t="s">
        <v>6197</v>
      </c>
      <c r="K37" s="316" t="s">
        <v>6198</v>
      </c>
      <c r="L37" s="316" t="s">
        <v>6199</v>
      </c>
      <c r="M37" s="316" t="s">
        <v>6200</v>
      </c>
      <c r="N37" s="316" t="s">
        <v>6201</v>
      </c>
      <c r="O37" s="316" t="s">
        <v>6202</v>
      </c>
    </row>
    <row r="38" spans="1:17" ht="15.75">
      <c r="A38" s="491" t="s">
        <v>6216</v>
      </c>
      <c r="B38" s="492"/>
      <c r="C38" s="492"/>
      <c r="D38" s="492"/>
      <c r="E38" s="492"/>
      <c r="F38" s="492"/>
      <c r="G38" s="492"/>
      <c r="H38" s="492"/>
      <c r="I38" s="492"/>
      <c r="J38" s="492"/>
      <c r="K38" s="492"/>
      <c r="L38" s="492"/>
      <c r="M38" s="492"/>
      <c r="N38" s="492"/>
      <c r="O38" s="493"/>
    </row>
    <row r="39" spans="1:17">
      <c r="A39" s="480" t="s">
        <v>6203</v>
      </c>
      <c r="B39" s="481"/>
      <c r="C39" s="318">
        <f>D39+E39+F39+G39+H39+I39+J39+K39+L39+M39+N39+O39</f>
        <v>2000000</v>
      </c>
      <c r="D39" s="319">
        <f>D40+D43+D57</f>
        <v>200019</v>
      </c>
      <c r="E39" s="319">
        <f t="shared" ref="E39:O39" si="12">E40+E43+E57</f>
        <v>608019</v>
      </c>
      <c r="F39" s="319">
        <f t="shared" si="12"/>
        <v>258819</v>
      </c>
      <c r="G39" s="319">
        <f t="shared" si="12"/>
        <v>199819</v>
      </c>
      <c r="H39" s="319">
        <f t="shared" si="12"/>
        <v>67819</v>
      </c>
      <c r="I39" s="319">
        <f t="shared" si="12"/>
        <v>62819</v>
      </c>
      <c r="J39" s="319">
        <f t="shared" si="12"/>
        <v>62819</v>
      </c>
      <c r="K39" s="319">
        <f t="shared" si="12"/>
        <v>62819</v>
      </c>
      <c r="L39" s="319">
        <f t="shared" si="12"/>
        <v>62819</v>
      </c>
      <c r="M39" s="319">
        <f t="shared" si="12"/>
        <v>84711</v>
      </c>
      <c r="N39" s="319">
        <f t="shared" si="12"/>
        <v>129919</v>
      </c>
      <c r="O39" s="319">
        <f t="shared" si="12"/>
        <v>199599</v>
      </c>
      <c r="P39" s="335">
        <f>P45+P49+P57</f>
        <v>2000000</v>
      </c>
      <c r="Q39" s="335"/>
    </row>
    <row r="40" spans="1:17">
      <c r="A40" s="320" t="s">
        <v>6204</v>
      </c>
      <c r="B40" s="321">
        <v>2100</v>
      </c>
      <c r="C40" s="319">
        <f>D40+E40+F40+G40+H40+I40+J40+K40+L40+M40+N40+O40</f>
        <v>0</v>
      </c>
      <c r="D40" s="322">
        <f>D41+D42</f>
        <v>0</v>
      </c>
      <c r="E40" s="322">
        <f t="shared" ref="E40:O40" si="13">E41+E42</f>
        <v>0</v>
      </c>
      <c r="F40" s="322">
        <f t="shared" si="13"/>
        <v>0</v>
      </c>
      <c r="G40" s="322">
        <f t="shared" si="13"/>
        <v>0</v>
      </c>
      <c r="H40" s="322">
        <f t="shared" si="13"/>
        <v>0</v>
      </c>
      <c r="I40" s="322">
        <f t="shared" si="13"/>
        <v>0</v>
      </c>
      <c r="J40" s="322">
        <f t="shared" si="13"/>
        <v>0</v>
      </c>
      <c r="K40" s="322">
        <f t="shared" si="13"/>
        <v>0</v>
      </c>
      <c r="L40" s="322">
        <f t="shared" si="13"/>
        <v>0</v>
      </c>
      <c r="M40" s="322">
        <f t="shared" si="13"/>
        <v>0</v>
      </c>
      <c r="N40" s="322">
        <f t="shared" si="13"/>
        <v>0</v>
      </c>
      <c r="O40" s="322">
        <f t="shared" si="13"/>
        <v>0</v>
      </c>
    </row>
    <row r="41" spans="1:17">
      <c r="A41" s="323" t="s">
        <v>971</v>
      </c>
      <c r="B41" s="321">
        <v>2111</v>
      </c>
      <c r="C41" s="319">
        <f>D41+E41+F41+G41+H41+I41+J41+K41+L41+M41+N41+O41</f>
        <v>0</v>
      </c>
      <c r="D41" s="322"/>
      <c r="E41" s="322"/>
      <c r="F41" s="322"/>
      <c r="G41" s="322"/>
      <c r="H41" s="322"/>
      <c r="I41" s="322"/>
      <c r="J41" s="322"/>
      <c r="K41" s="322"/>
      <c r="L41" s="322"/>
      <c r="M41" s="322"/>
      <c r="N41" s="322"/>
      <c r="O41" s="322"/>
    </row>
    <row r="42" spans="1:17">
      <c r="A42" s="323" t="s">
        <v>6205</v>
      </c>
      <c r="B42" s="321">
        <v>2120</v>
      </c>
      <c r="C42" s="319">
        <f>D42+E42+F42+G42+H42+I42+J42+K42+L42+M42+N42+O42</f>
        <v>0</v>
      </c>
      <c r="D42" s="322"/>
      <c r="E42" s="322"/>
      <c r="F42" s="322"/>
      <c r="G42" s="322"/>
      <c r="H42" s="322"/>
      <c r="I42" s="322"/>
      <c r="J42" s="322"/>
      <c r="K42" s="322"/>
      <c r="L42" s="322"/>
      <c r="M42" s="322"/>
      <c r="N42" s="322"/>
      <c r="O42" s="322"/>
    </row>
    <row r="43" spans="1:17">
      <c r="A43" s="324" t="s">
        <v>6206</v>
      </c>
      <c r="B43" s="321">
        <v>2200</v>
      </c>
      <c r="C43" s="318">
        <f>C44+C45+C46+C47+C48+C49</f>
        <v>1300000</v>
      </c>
      <c r="D43" s="318">
        <f t="shared" ref="D43:O43" si="14">D44+D45+D46+D47+D48+D49</f>
        <v>140019</v>
      </c>
      <c r="E43" s="318">
        <f t="shared" si="14"/>
        <v>550019</v>
      </c>
      <c r="F43" s="318">
        <f t="shared" si="14"/>
        <v>200819</v>
      </c>
      <c r="G43" s="318">
        <f t="shared" si="14"/>
        <v>141819</v>
      </c>
      <c r="H43" s="318">
        <f t="shared" si="14"/>
        <v>9819</v>
      </c>
      <c r="I43" s="318">
        <f t="shared" si="14"/>
        <v>4819</v>
      </c>
      <c r="J43" s="318">
        <f t="shared" si="14"/>
        <v>4819</v>
      </c>
      <c r="K43" s="318">
        <f t="shared" si="14"/>
        <v>4819</v>
      </c>
      <c r="L43" s="318">
        <f t="shared" si="14"/>
        <v>4819</v>
      </c>
      <c r="M43" s="318">
        <f t="shared" si="14"/>
        <v>26711</v>
      </c>
      <c r="N43" s="318">
        <f t="shared" si="14"/>
        <v>71919</v>
      </c>
      <c r="O43" s="318">
        <f t="shared" si="14"/>
        <v>139599</v>
      </c>
    </row>
    <row r="44" spans="1:17" ht="38.25">
      <c r="A44" s="325" t="s">
        <v>6207</v>
      </c>
      <c r="B44" s="321">
        <v>2210</v>
      </c>
      <c r="C44" s="319">
        <f t="shared" ref="C44:C48" si="15">D44+E44+F44+G44+H44+I44+J44+K44+L44+M44+N44+O44</f>
        <v>0</v>
      </c>
      <c r="D44" s="326"/>
      <c r="E44" s="326"/>
      <c r="F44" s="326"/>
      <c r="G44" s="326"/>
      <c r="H44" s="326"/>
      <c r="I44" s="326"/>
      <c r="J44" s="322"/>
      <c r="K44" s="322"/>
      <c r="L44" s="322"/>
      <c r="M44" s="322"/>
      <c r="N44" s="322"/>
      <c r="O44" s="322"/>
    </row>
    <row r="45" spans="1:17" ht="25.5">
      <c r="A45" s="325" t="s">
        <v>49</v>
      </c>
      <c r="B45" s="321">
        <v>2220</v>
      </c>
      <c r="C45" s="319">
        <f t="shared" si="15"/>
        <v>600000</v>
      </c>
      <c r="D45" s="326"/>
      <c r="E45" s="326">
        <v>400000</v>
      </c>
      <c r="F45" s="326">
        <v>100000</v>
      </c>
      <c r="G45" s="326">
        <v>100000</v>
      </c>
      <c r="H45" s="326"/>
      <c r="I45" s="326"/>
      <c r="J45" s="322"/>
      <c r="K45" s="322"/>
      <c r="L45" s="322"/>
      <c r="M45" s="322"/>
      <c r="N45" s="322"/>
      <c r="O45" s="322"/>
      <c r="P45">
        <v>600000</v>
      </c>
    </row>
    <row r="46" spans="1:17">
      <c r="A46" s="325" t="s">
        <v>41</v>
      </c>
      <c r="B46" s="321">
        <v>2230</v>
      </c>
      <c r="C46" s="319">
        <f t="shared" si="15"/>
        <v>0</v>
      </c>
      <c r="D46" s="326"/>
      <c r="E46" s="322"/>
      <c r="F46" s="322"/>
      <c r="G46" s="322"/>
      <c r="H46" s="322"/>
      <c r="I46" s="322"/>
      <c r="J46" s="322"/>
      <c r="K46" s="322"/>
      <c r="L46" s="322"/>
      <c r="M46" s="322"/>
      <c r="N46" s="322"/>
      <c r="O46" s="322"/>
    </row>
    <row r="47" spans="1:17">
      <c r="A47" s="325" t="s">
        <v>634</v>
      </c>
      <c r="B47" s="321">
        <v>2240</v>
      </c>
      <c r="C47" s="319">
        <f t="shared" si="15"/>
        <v>0</v>
      </c>
      <c r="D47" s="326"/>
      <c r="E47" s="326"/>
      <c r="F47" s="326"/>
      <c r="G47" s="326"/>
      <c r="H47" s="326"/>
      <c r="I47" s="326"/>
      <c r="J47" s="322"/>
      <c r="K47" s="322"/>
      <c r="L47" s="322"/>
      <c r="M47" s="322"/>
      <c r="N47" s="322"/>
      <c r="O47" s="322"/>
    </row>
    <row r="48" spans="1:17">
      <c r="A48" s="327" t="s">
        <v>6208</v>
      </c>
      <c r="B48" s="321">
        <v>2250</v>
      </c>
      <c r="C48" s="319">
        <f t="shared" si="15"/>
        <v>0</v>
      </c>
      <c r="D48" s="326"/>
      <c r="E48" s="322"/>
      <c r="F48" s="322"/>
      <c r="G48" s="322"/>
      <c r="H48" s="322"/>
      <c r="I48" s="322"/>
      <c r="J48" s="322"/>
      <c r="K48" s="322"/>
      <c r="L48" s="322"/>
      <c r="M48" s="322"/>
      <c r="N48" s="322"/>
      <c r="O48" s="322"/>
    </row>
    <row r="49" spans="1:17" ht="25.5">
      <c r="A49" s="320" t="s">
        <v>42</v>
      </c>
      <c r="B49" s="321">
        <v>2270</v>
      </c>
      <c r="C49" s="319">
        <f>D49+E49+F49+G49+H49+I49+J49+K49+L49+M49+N49+O49</f>
        <v>700000</v>
      </c>
      <c r="D49" s="328">
        <f>D50+D51+D52+D53</f>
        <v>140019</v>
      </c>
      <c r="E49" s="328">
        <f t="shared" ref="E49:O49" si="16">E50+E51+E52+E53</f>
        <v>150019</v>
      </c>
      <c r="F49" s="328">
        <f t="shared" si="16"/>
        <v>100819</v>
      </c>
      <c r="G49" s="328">
        <f t="shared" si="16"/>
        <v>41819</v>
      </c>
      <c r="H49" s="328">
        <f t="shared" si="16"/>
        <v>9819</v>
      </c>
      <c r="I49" s="328">
        <f t="shared" si="16"/>
        <v>4819</v>
      </c>
      <c r="J49" s="328">
        <f t="shared" si="16"/>
        <v>4819</v>
      </c>
      <c r="K49" s="328">
        <f t="shared" si="16"/>
        <v>4819</v>
      </c>
      <c r="L49" s="328">
        <f t="shared" si="16"/>
        <v>4819</v>
      </c>
      <c r="M49" s="328">
        <f t="shared" si="16"/>
        <v>26711</v>
      </c>
      <c r="N49" s="328">
        <f t="shared" si="16"/>
        <v>71919</v>
      </c>
      <c r="O49" s="328">
        <f t="shared" si="16"/>
        <v>139599</v>
      </c>
      <c r="P49">
        <v>700000</v>
      </c>
    </row>
    <row r="50" spans="1:17">
      <c r="A50" s="325" t="s">
        <v>976</v>
      </c>
      <c r="B50" s="321">
        <v>2271</v>
      </c>
      <c r="C50" s="319">
        <f t="shared" ref="C50:C53" si="17">D50+E50+F50+G50+H50+I50+J50+K50+L50+M50+N50+O50</f>
        <v>195892</v>
      </c>
      <c r="D50" s="322">
        <v>39000</v>
      </c>
      <c r="E50" s="322">
        <v>39000</v>
      </c>
      <c r="F50" s="322">
        <v>30000</v>
      </c>
      <c r="G50" s="322">
        <v>5000</v>
      </c>
      <c r="H50" s="322"/>
      <c r="I50" s="322"/>
      <c r="J50" s="322"/>
      <c r="K50" s="322"/>
      <c r="L50" s="322"/>
      <c r="M50" s="322">
        <v>4892</v>
      </c>
      <c r="N50" s="322">
        <v>39000</v>
      </c>
      <c r="O50" s="322">
        <v>39000</v>
      </c>
      <c r="P50" s="333">
        <v>195892</v>
      </c>
      <c r="Q50" s="341"/>
    </row>
    <row r="51" spans="1:17" ht="24">
      <c r="A51" s="329" t="s">
        <v>6209</v>
      </c>
      <c r="B51" s="321">
        <v>2272</v>
      </c>
      <c r="C51" s="319">
        <f t="shared" si="17"/>
        <v>21828</v>
      </c>
      <c r="D51" s="322">
        <v>1819</v>
      </c>
      <c r="E51" s="322">
        <v>1819</v>
      </c>
      <c r="F51" s="322">
        <v>1819</v>
      </c>
      <c r="G51" s="322">
        <v>1819</v>
      </c>
      <c r="H51" s="322">
        <v>1819</v>
      </c>
      <c r="I51" s="322">
        <v>1819</v>
      </c>
      <c r="J51" s="322">
        <v>1819</v>
      </c>
      <c r="K51" s="322">
        <v>1819</v>
      </c>
      <c r="L51" s="322">
        <v>1819</v>
      </c>
      <c r="M51" s="322">
        <v>1819</v>
      </c>
      <c r="N51" s="322">
        <v>1819</v>
      </c>
      <c r="O51" s="322">
        <v>1819</v>
      </c>
      <c r="P51" s="333">
        <v>21828</v>
      </c>
      <c r="Q51" s="341"/>
    </row>
    <row r="52" spans="1:17">
      <c r="A52" s="325" t="s">
        <v>978</v>
      </c>
      <c r="B52" s="321">
        <v>2273</v>
      </c>
      <c r="C52" s="319">
        <f t="shared" si="17"/>
        <v>452780</v>
      </c>
      <c r="D52" s="322">
        <v>90000</v>
      </c>
      <c r="E52" s="322">
        <v>100000</v>
      </c>
      <c r="F52" s="322">
        <v>65000</v>
      </c>
      <c r="G52" s="322">
        <v>35000</v>
      </c>
      <c r="H52" s="322">
        <v>8000</v>
      </c>
      <c r="I52" s="322">
        <v>3000</v>
      </c>
      <c r="J52" s="322">
        <v>3000</v>
      </c>
      <c r="K52" s="322">
        <v>3000</v>
      </c>
      <c r="L52" s="322">
        <v>3000</v>
      </c>
      <c r="M52" s="322">
        <v>20000</v>
      </c>
      <c r="N52" s="322">
        <v>30000</v>
      </c>
      <c r="O52" s="322">
        <v>92780</v>
      </c>
      <c r="P52" s="333">
        <v>452780</v>
      </c>
      <c r="Q52" s="341"/>
    </row>
    <row r="53" spans="1:17">
      <c r="A53" s="325" t="s">
        <v>979</v>
      </c>
      <c r="B53" s="321">
        <v>2274</v>
      </c>
      <c r="C53" s="319">
        <f t="shared" si="17"/>
        <v>29500</v>
      </c>
      <c r="D53" s="322">
        <v>9200</v>
      </c>
      <c r="E53" s="322">
        <v>9200</v>
      </c>
      <c r="F53" s="322">
        <v>4000</v>
      </c>
      <c r="G53" s="322"/>
      <c r="H53" s="322"/>
      <c r="I53" s="322"/>
      <c r="J53" s="322"/>
      <c r="K53" s="322"/>
      <c r="L53" s="322"/>
      <c r="M53" s="322"/>
      <c r="N53" s="322">
        <v>1100</v>
      </c>
      <c r="O53" s="322">
        <v>6000</v>
      </c>
      <c r="P53" s="334">
        <v>29500</v>
      </c>
      <c r="Q53" s="341"/>
    </row>
    <row r="54" spans="1:17">
      <c r="A54" s="323" t="s">
        <v>6168</v>
      </c>
      <c r="B54" s="321">
        <v>2275</v>
      </c>
      <c r="C54" s="319"/>
      <c r="D54" s="322"/>
      <c r="E54" s="322"/>
      <c r="F54" s="322"/>
      <c r="G54" s="322"/>
      <c r="H54" s="322"/>
      <c r="I54" s="322"/>
      <c r="J54" s="322"/>
      <c r="K54" s="322"/>
      <c r="L54" s="322"/>
      <c r="M54" s="322"/>
      <c r="N54" s="322"/>
      <c r="O54" s="322"/>
    </row>
    <row r="55" spans="1:17">
      <c r="A55" s="323" t="s">
        <v>6210</v>
      </c>
      <c r="B55" s="321">
        <v>2700</v>
      </c>
      <c r="C55" s="319"/>
      <c r="D55" s="322"/>
      <c r="E55" s="322"/>
      <c r="F55" s="322"/>
      <c r="G55" s="322"/>
      <c r="H55" s="322"/>
      <c r="I55" s="322"/>
      <c r="J55" s="322"/>
      <c r="K55" s="322"/>
      <c r="L55" s="322"/>
      <c r="M55" s="322"/>
      <c r="N55" s="322"/>
      <c r="O55" s="322"/>
    </row>
    <row r="56" spans="1:17">
      <c r="A56" s="323" t="s">
        <v>986</v>
      </c>
      <c r="B56" s="321">
        <v>2710</v>
      </c>
      <c r="C56" s="319"/>
      <c r="D56" s="322"/>
      <c r="E56" s="322"/>
      <c r="F56" s="322"/>
      <c r="G56" s="322"/>
      <c r="H56" s="322"/>
      <c r="I56" s="322"/>
      <c r="J56" s="322"/>
      <c r="K56" s="322"/>
      <c r="L56" s="322"/>
      <c r="M56" s="322"/>
      <c r="N56" s="322"/>
      <c r="O56" s="322"/>
    </row>
    <row r="57" spans="1:17" ht="38.25">
      <c r="A57" s="325" t="s">
        <v>6211</v>
      </c>
      <c r="B57" s="321">
        <v>2730</v>
      </c>
      <c r="C57" s="319">
        <f>D57+E57+F57+G57+H57+I57+J57+K57+L57+M57+N57+O57</f>
        <v>700000</v>
      </c>
      <c r="D57" s="322">
        <v>60000</v>
      </c>
      <c r="E57" s="322">
        <v>58000</v>
      </c>
      <c r="F57" s="322">
        <v>58000</v>
      </c>
      <c r="G57" s="322">
        <v>58000</v>
      </c>
      <c r="H57" s="322">
        <v>58000</v>
      </c>
      <c r="I57" s="322">
        <v>58000</v>
      </c>
      <c r="J57" s="322">
        <v>58000</v>
      </c>
      <c r="K57" s="322">
        <v>58000</v>
      </c>
      <c r="L57" s="322">
        <v>58000</v>
      </c>
      <c r="M57" s="322">
        <v>58000</v>
      </c>
      <c r="N57" s="322">
        <v>58000</v>
      </c>
      <c r="O57" s="322">
        <v>60000</v>
      </c>
      <c r="P57" s="333">
        <v>700000</v>
      </c>
      <c r="Q57" s="341"/>
    </row>
    <row r="85" spans="1:1">
      <c r="A85" t="s">
        <v>6244</v>
      </c>
    </row>
  </sheetData>
  <mergeCells count="20">
    <mergeCell ref="A4:B4"/>
    <mergeCell ref="H32:I32"/>
    <mergeCell ref="K32:M32"/>
    <mergeCell ref="H29:I29"/>
    <mergeCell ref="K29:M29"/>
    <mergeCell ref="H30:I30"/>
    <mergeCell ref="K30:M30"/>
    <mergeCell ref="H31:I31"/>
    <mergeCell ref="K31:M31"/>
    <mergeCell ref="A1:A2"/>
    <mergeCell ref="B1:B2"/>
    <mergeCell ref="C1:C2"/>
    <mergeCell ref="D1:O1"/>
    <mergeCell ref="A3:O3"/>
    <mergeCell ref="A39:B39"/>
    <mergeCell ref="A36:A37"/>
    <mergeCell ref="B36:B37"/>
    <mergeCell ref="C36:C37"/>
    <mergeCell ref="D36:O36"/>
    <mergeCell ref="A38:O38"/>
  </mergeCells>
  <pageMargins left="0.23622047244094491" right="0.23622047244094491" top="0.74803149606299213" bottom="0.74803149606299213" header="0.31496062992125984" footer="0.31496062992125984"/>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S63"/>
  <sheetViews>
    <sheetView zoomScaleNormal="100" workbookViewId="0">
      <selection activeCell="A52" sqref="A52:B52"/>
    </sheetView>
  </sheetViews>
  <sheetFormatPr defaultRowHeight="12.75"/>
  <cols>
    <col min="1" max="1" width="0.140625" style="8" customWidth="1"/>
    <col min="2" max="2" width="47.42578125" style="7" customWidth="1"/>
    <col min="3" max="3" width="9.42578125" style="7" customWidth="1"/>
    <col min="4" max="5" width="10.140625" style="7" customWidth="1"/>
    <col min="6" max="6" width="12.5703125" style="7" customWidth="1"/>
    <col min="7" max="8" width="10.140625" style="7" customWidth="1"/>
    <col min="9" max="9" width="12.28515625" style="7" customWidth="1"/>
    <col min="10" max="11" width="11.28515625" style="7" customWidth="1"/>
    <col min="12" max="15" width="10.140625" style="7" customWidth="1"/>
    <col min="16" max="16" width="13.7109375" style="7" customWidth="1"/>
    <col min="17" max="16384" width="9.140625" style="1"/>
  </cols>
  <sheetData>
    <row r="1" spans="1:19" ht="18.75" customHeight="1">
      <c r="B1" s="232" t="s">
        <v>6149</v>
      </c>
      <c r="C1" s="232"/>
      <c r="D1" s="232"/>
      <c r="E1" s="232"/>
      <c r="F1" s="232"/>
      <c r="G1" s="232"/>
      <c r="H1" s="232"/>
      <c r="J1" s="408" t="s">
        <v>6150</v>
      </c>
      <c r="K1" s="408"/>
      <c r="L1" s="408"/>
      <c r="M1" s="408"/>
      <c r="N1" s="1"/>
      <c r="O1" s="1"/>
      <c r="P1" s="1"/>
    </row>
    <row r="2" spans="1:19" ht="21.75" customHeight="1">
      <c r="B2" s="234" t="s">
        <v>6141</v>
      </c>
      <c r="C2" s="234"/>
      <c r="D2" s="234"/>
      <c r="E2" s="234"/>
      <c r="F2" s="234"/>
      <c r="G2" s="234"/>
      <c r="H2" s="234"/>
      <c r="J2" s="409" t="s">
        <v>6151</v>
      </c>
      <c r="K2" s="409"/>
      <c r="L2" s="409"/>
      <c r="M2" s="409"/>
      <c r="N2" s="1"/>
      <c r="O2" s="1"/>
      <c r="P2" s="1"/>
    </row>
    <row r="3" spans="1:19" ht="18.75" hidden="1" customHeight="1">
      <c r="B3" s="236" t="s">
        <v>6152</v>
      </c>
      <c r="C3" s="343"/>
      <c r="D3" s="343"/>
      <c r="E3" s="343"/>
      <c r="F3" s="343"/>
      <c r="G3" s="343"/>
      <c r="H3" s="343"/>
      <c r="J3" s="409" t="s">
        <v>6153</v>
      </c>
      <c r="K3" s="409"/>
      <c r="L3" s="409"/>
      <c r="M3" s="409"/>
      <c r="N3" s="1"/>
      <c r="O3" s="1"/>
      <c r="P3" s="1"/>
    </row>
    <row r="4" spans="1:19" ht="17.25" customHeight="1">
      <c r="B4" s="237" t="s">
        <v>6219</v>
      </c>
      <c r="C4" s="344"/>
      <c r="D4" s="344"/>
      <c r="E4" s="344"/>
      <c r="F4" s="344"/>
      <c r="G4" s="344"/>
      <c r="H4" s="344"/>
      <c r="J4" s="337"/>
      <c r="K4" s="337" t="s">
        <v>6154</v>
      </c>
      <c r="L4" s="337"/>
      <c r="M4" s="337"/>
      <c r="N4" s="1"/>
      <c r="O4" s="1"/>
      <c r="P4" s="1"/>
    </row>
    <row r="5" spans="1:19" ht="18.75">
      <c r="B5" s="238" t="s">
        <v>6155</v>
      </c>
      <c r="C5" s="238"/>
      <c r="D5" s="238"/>
      <c r="E5" s="238"/>
      <c r="F5" s="238"/>
      <c r="G5" s="238"/>
      <c r="H5" s="238"/>
      <c r="J5" s="336"/>
      <c r="K5" s="239" t="s">
        <v>6156</v>
      </c>
      <c r="L5" s="336"/>
      <c r="M5" s="336"/>
      <c r="N5" s="1"/>
      <c r="O5" s="1"/>
      <c r="P5" s="1"/>
    </row>
    <row r="6" spans="1:19" ht="15" customHeight="1">
      <c r="B6" s="240" t="s">
        <v>6222</v>
      </c>
      <c r="C6" s="345"/>
      <c r="D6" s="345"/>
      <c r="E6" s="345"/>
      <c r="F6" s="345"/>
      <c r="G6" s="345"/>
      <c r="H6" s="345"/>
      <c r="J6" s="410" t="s">
        <v>6214</v>
      </c>
      <c r="K6" s="410"/>
      <c r="L6" s="411">
        <v>300000</v>
      </c>
      <c r="M6" s="411"/>
      <c r="N6" s="1"/>
      <c r="O6" s="1"/>
      <c r="P6" s="1"/>
    </row>
    <row r="7" spans="1:19">
      <c r="B7" s="338" t="s">
        <v>6157</v>
      </c>
      <c r="C7" s="338"/>
      <c r="D7" s="338"/>
      <c r="E7" s="338"/>
      <c r="F7" s="338"/>
      <c r="G7" s="338"/>
      <c r="H7" s="338"/>
      <c r="J7" s="412" t="s">
        <v>6242</v>
      </c>
      <c r="K7" s="412"/>
      <c r="L7" s="412"/>
      <c r="M7" s="412"/>
      <c r="N7" s="1"/>
      <c r="O7" s="1"/>
      <c r="P7" s="1"/>
    </row>
    <row r="8" spans="1:19" ht="15.75" customHeight="1">
      <c r="B8" s="245"/>
      <c r="C8" s="245"/>
      <c r="D8" s="245"/>
      <c r="E8" s="245"/>
      <c r="F8" s="245"/>
      <c r="G8" s="245"/>
      <c r="H8" s="245"/>
      <c r="J8" s="244"/>
      <c r="K8" s="246" t="s">
        <v>1005</v>
      </c>
      <c r="L8" s="246"/>
      <c r="M8" s="247"/>
      <c r="N8" s="1"/>
      <c r="O8" s="1"/>
      <c r="P8" s="1"/>
    </row>
    <row r="9" spans="1:19" ht="18.75">
      <c r="B9" s="231"/>
      <c r="C9" s="231"/>
      <c r="D9" s="231"/>
      <c r="E9" s="231"/>
      <c r="F9" s="231"/>
      <c r="G9" s="231"/>
      <c r="H9" s="231"/>
      <c r="J9" s="405" t="s">
        <v>6223</v>
      </c>
      <c r="K9" s="405"/>
      <c r="L9" s="405"/>
      <c r="M9" s="405"/>
      <c r="N9" s="1"/>
      <c r="O9" s="1"/>
      <c r="P9" s="1"/>
    </row>
    <row r="10" spans="1:19">
      <c r="B10" s="249"/>
      <c r="C10" s="249"/>
      <c r="D10" s="249"/>
      <c r="E10" s="249"/>
      <c r="F10" s="249"/>
      <c r="G10" s="249"/>
      <c r="H10" s="249"/>
      <c r="J10" s="247"/>
      <c r="K10" s="250" t="s">
        <v>6158</v>
      </c>
      <c r="L10" s="250"/>
      <c r="M10" s="247"/>
      <c r="N10" s="1"/>
      <c r="O10" s="1"/>
      <c r="P10" s="1"/>
    </row>
    <row r="11" spans="1:19" ht="18.75">
      <c r="B11" s="252"/>
      <c r="C11" s="252"/>
      <c r="D11" s="252"/>
      <c r="E11" s="252"/>
      <c r="F11" s="252"/>
      <c r="G11" s="252"/>
      <c r="H11" s="252"/>
      <c r="J11" s="253"/>
      <c r="K11" s="253"/>
      <c r="L11" s="253" t="s">
        <v>6220</v>
      </c>
      <c r="M11" s="253"/>
      <c r="N11" s="1"/>
      <c r="O11" s="1"/>
      <c r="P11" s="1"/>
    </row>
    <row r="12" spans="1:19">
      <c r="B12" s="254"/>
      <c r="C12" s="254"/>
      <c r="D12" s="254"/>
      <c r="E12" s="254"/>
      <c r="F12" s="254"/>
      <c r="G12" s="254"/>
      <c r="H12" s="254"/>
      <c r="J12" s="250" t="s">
        <v>6159</v>
      </c>
      <c r="K12" s="250"/>
      <c r="L12" s="250"/>
      <c r="M12" s="246" t="s">
        <v>53</v>
      </c>
      <c r="N12" s="1"/>
      <c r="O12" s="1"/>
      <c r="P12" s="1"/>
    </row>
    <row r="13" spans="1:19">
      <c r="B13" s="346"/>
      <c r="C13" s="346"/>
      <c r="D13" s="346"/>
      <c r="E13" s="346"/>
      <c r="F13" s="346"/>
      <c r="G13" s="346"/>
      <c r="H13" s="346"/>
      <c r="I13" s="1"/>
      <c r="J13" s="347" t="str">
        <f>Заполнить!B16</f>
        <v>20 січня 2020 року</v>
      </c>
      <c r="K13" s="348"/>
      <c r="L13" s="348"/>
      <c r="M13" s="348"/>
      <c r="N13" s="1"/>
      <c r="O13" s="1"/>
      <c r="P13" s="1"/>
    </row>
    <row r="14" spans="1:19" ht="18.75">
      <c r="B14" s="336"/>
      <c r="C14" s="336"/>
      <c r="D14" s="336"/>
      <c r="E14" s="336"/>
      <c r="F14" s="336"/>
      <c r="G14" s="336"/>
      <c r="H14" s="336"/>
      <c r="I14" s="1"/>
      <c r="J14" s="257" t="s">
        <v>636</v>
      </c>
      <c r="K14" s="258"/>
      <c r="L14" s="259"/>
      <c r="M14" s="337" t="s">
        <v>6160</v>
      </c>
      <c r="N14" s="1"/>
      <c r="O14" s="1"/>
      <c r="P14" s="1"/>
    </row>
    <row r="15" spans="1:19" s="4" customFormat="1" ht="48.75" customHeight="1">
      <c r="A15" s="393" t="s">
        <v>6146</v>
      </c>
      <c r="B15" s="393"/>
      <c r="C15" s="393"/>
      <c r="D15" s="393"/>
      <c r="E15" s="393"/>
      <c r="F15" s="393"/>
      <c r="G15" s="393"/>
      <c r="H15" s="393"/>
      <c r="I15" s="393"/>
      <c r="J15" s="393"/>
      <c r="K15" s="393"/>
      <c r="L15" s="393"/>
      <c r="M15" s="393"/>
      <c r="N15" s="393"/>
      <c r="O15" s="393"/>
      <c r="P15" s="393"/>
      <c r="R15" s="244"/>
      <c r="S15" s="244"/>
    </row>
    <row r="16" spans="1:19" s="19" customFormat="1" ht="18" hidden="1" customHeight="1">
      <c r="A16" s="393"/>
      <c r="B16" s="393"/>
      <c r="C16" s="393"/>
      <c r="D16" s="393"/>
      <c r="E16" s="393"/>
      <c r="F16" s="393"/>
      <c r="G16" s="393"/>
      <c r="H16" s="393"/>
      <c r="I16" s="393"/>
      <c r="J16" s="393"/>
      <c r="K16" s="393"/>
      <c r="L16" s="393"/>
      <c r="M16" s="393"/>
      <c r="N16" s="393"/>
      <c r="O16" s="393"/>
      <c r="P16" s="393"/>
    </row>
    <row r="17" spans="1:16" s="71" customFormat="1" ht="15.75" hidden="1">
      <c r="M17" s="153"/>
      <c r="N17" s="496"/>
      <c r="O17" s="496"/>
    </row>
    <row r="18" spans="1:16" s="19" customFormat="1" ht="15.75" hidden="1">
      <c r="A18" s="150"/>
      <c r="B18" s="150"/>
      <c r="C18" s="150"/>
      <c r="D18" s="150"/>
      <c r="E18" s="150"/>
      <c r="F18" s="150"/>
      <c r="G18" s="150"/>
      <c r="H18" s="150"/>
      <c r="I18" s="150"/>
      <c r="J18" s="150"/>
      <c r="K18" s="150"/>
      <c r="M18" s="166"/>
      <c r="N18" s="370"/>
      <c r="O18" s="370"/>
      <c r="P18" s="150"/>
    </row>
    <row r="19" spans="1:16" s="74" customFormat="1" ht="15.75">
      <c r="A19" s="477" t="str">
        <f>CONCATENATE("Вид бюджету  ",IF(Заполнить!$B$5=1,"ДЕРЖАВНИЙ","МІСЦЕВИЙ"))</f>
        <v>Вид бюджету  МІСЦЕВИЙ</v>
      </c>
      <c r="B19" s="477"/>
      <c r="C19" s="477"/>
      <c r="D19" s="477"/>
      <c r="E19" s="477"/>
      <c r="F19" s="477"/>
      <c r="G19" s="477"/>
      <c r="H19" s="477"/>
      <c r="I19" s="477"/>
      <c r="J19" s="477"/>
      <c r="K19" s="477"/>
      <c r="L19" s="477"/>
      <c r="M19" s="477"/>
      <c r="N19" s="477"/>
      <c r="O19" s="477"/>
      <c r="P19" s="477"/>
    </row>
    <row r="20" spans="1:16" s="19" customFormat="1" ht="15.75">
      <c r="A20" s="397" t="str">
        <f>CONCATENATE("код за ЄДРПОУ та найменування бюджетної установи ",Заполнить!B3,", ",Заполнить!B2)</f>
        <v>код за ЄДРПОУ та найменування бюджетної установи 04054334, Коломийська міська рада</v>
      </c>
      <c r="B20" s="397"/>
      <c r="C20" s="397"/>
      <c r="D20" s="397"/>
      <c r="E20" s="397"/>
      <c r="F20" s="397"/>
      <c r="G20" s="397"/>
      <c r="H20" s="397"/>
      <c r="I20" s="397"/>
      <c r="J20" s="397"/>
      <c r="K20" s="397"/>
      <c r="L20" s="397"/>
      <c r="M20" s="397"/>
      <c r="N20" s="397"/>
      <c r="O20" s="397"/>
      <c r="P20" s="397"/>
    </row>
    <row r="21" spans="1:16" s="19" customFormat="1" ht="15">
      <c r="A21" s="39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21" s="394"/>
      <c r="C21" s="394"/>
      <c r="D21" s="394"/>
      <c r="E21" s="394"/>
      <c r="F21" s="394"/>
      <c r="G21" s="394"/>
      <c r="H21" s="394"/>
      <c r="I21" s="394"/>
      <c r="J21" s="394"/>
      <c r="K21" s="394"/>
      <c r="L21" s="394"/>
      <c r="M21" s="394"/>
      <c r="N21" s="394"/>
      <c r="O21" s="394"/>
      <c r="P21" s="394"/>
    </row>
    <row r="22" spans="1:16" s="19" customFormat="1" ht="15">
      <c r="A22" s="395"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2" s="395"/>
      <c r="C22" s="395"/>
      <c r="D22" s="395"/>
      <c r="E22" s="395"/>
      <c r="F22" s="395"/>
      <c r="G22" s="395"/>
      <c r="H22" s="395"/>
      <c r="I22" s="395"/>
      <c r="J22" s="395"/>
      <c r="K22" s="395"/>
      <c r="L22" s="395"/>
      <c r="M22" s="395"/>
      <c r="N22" s="395"/>
      <c r="O22" s="395"/>
      <c r="P22" s="395"/>
    </row>
    <row r="23" spans="1:16" s="19" customFormat="1" ht="46.5" customHeight="1">
      <c r="A23" s="395" t="s">
        <v>6143</v>
      </c>
      <c r="B23" s="395"/>
      <c r="C23" s="395"/>
      <c r="D23" s="395"/>
      <c r="E23" s="395"/>
      <c r="F23" s="395"/>
      <c r="G23" s="395"/>
      <c r="H23" s="395"/>
      <c r="I23" s="395"/>
      <c r="J23" s="395"/>
      <c r="K23" s="395"/>
      <c r="L23" s="395"/>
      <c r="M23" s="395"/>
      <c r="N23" s="395"/>
      <c r="O23" s="395"/>
      <c r="P23" s="395"/>
    </row>
    <row r="24" spans="1:16" s="19" customFormat="1" ht="15" hidden="1">
      <c r="A24" s="9" t="s">
        <v>1877</v>
      </c>
      <c r="D24" s="167"/>
      <c r="E24" s="167"/>
      <c r="F24" s="167"/>
      <c r="G24" s="167"/>
      <c r="H24" s="167"/>
      <c r="I24" s="167"/>
      <c r="J24" s="167"/>
      <c r="K24" s="167"/>
      <c r="L24" s="167"/>
      <c r="M24" s="167"/>
      <c r="N24" s="167"/>
      <c r="O24" s="167"/>
      <c r="P24" s="167"/>
    </row>
    <row r="25" spans="1:16" s="19" customFormat="1" ht="11.25" customHeight="1">
      <c r="A25" s="9"/>
      <c r="D25" s="168"/>
      <c r="E25" s="168"/>
      <c r="F25" s="168"/>
      <c r="G25" s="168"/>
      <c r="H25" s="168"/>
      <c r="I25" s="168"/>
      <c r="J25" s="168"/>
      <c r="K25" s="168"/>
      <c r="L25" s="168"/>
      <c r="M25" s="168"/>
      <c r="N25" s="168"/>
      <c r="O25" s="168"/>
      <c r="P25" s="168"/>
    </row>
    <row r="26" spans="1:16" s="22" customFormat="1" ht="12.75" customHeight="1">
      <c r="A26" s="34"/>
      <c r="B26" s="34"/>
      <c r="C26" s="34"/>
      <c r="D26" s="34"/>
      <c r="E26" s="34"/>
      <c r="F26" s="7"/>
      <c r="G26" s="7"/>
      <c r="H26" s="7"/>
      <c r="I26" s="7"/>
      <c r="J26" s="7"/>
      <c r="K26" s="7"/>
      <c r="L26" s="7"/>
      <c r="M26" s="7"/>
      <c r="N26" s="7"/>
      <c r="O26" s="34"/>
      <c r="P26" s="34" t="s">
        <v>635</v>
      </c>
    </row>
    <row r="27" spans="1:16" s="30" customFormat="1" ht="12.75" customHeight="1">
      <c r="A27" s="155"/>
      <c r="B27" s="64" t="s">
        <v>1007</v>
      </c>
      <c r="C27" s="64" t="s">
        <v>72</v>
      </c>
      <c r="D27" s="157" t="s">
        <v>1861</v>
      </c>
      <c r="E27" s="157" t="s">
        <v>1862</v>
      </c>
      <c r="F27" s="157" t="s">
        <v>1863</v>
      </c>
      <c r="G27" s="157" t="s">
        <v>1864</v>
      </c>
      <c r="H27" s="157" t="s">
        <v>1865</v>
      </c>
      <c r="I27" s="157" t="s">
        <v>1866</v>
      </c>
      <c r="J27" s="157" t="s">
        <v>1867</v>
      </c>
      <c r="K27" s="157" t="s">
        <v>1868</v>
      </c>
      <c r="L27" s="157" t="s">
        <v>1869</v>
      </c>
      <c r="M27" s="157" t="s">
        <v>1870</v>
      </c>
      <c r="N27" s="157" t="s">
        <v>1871</v>
      </c>
      <c r="O27" s="157" t="s">
        <v>1872</v>
      </c>
      <c r="P27" s="156" t="s">
        <v>1873</v>
      </c>
    </row>
    <row r="28" spans="1:16" s="30" customFormat="1" ht="12" hidden="1" customHeight="1">
      <c r="A28" s="42">
        <v>2</v>
      </c>
      <c r="B28" s="42">
        <v>1</v>
      </c>
      <c r="C28" s="42"/>
      <c r="D28" s="43">
        <v>3</v>
      </c>
      <c r="E28" s="43">
        <v>4</v>
      </c>
      <c r="F28" s="43">
        <v>5</v>
      </c>
      <c r="G28" s="43">
        <v>6</v>
      </c>
      <c r="H28" s="43">
        <v>7</v>
      </c>
      <c r="I28" s="43">
        <v>8</v>
      </c>
      <c r="J28" s="42">
        <v>9</v>
      </c>
      <c r="K28" s="42">
        <v>10</v>
      </c>
      <c r="L28" s="43">
        <v>11</v>
      </c>
      <c r="M28" s="43">
        <v>12</v>
      </c>
      <c r="N28" s="43">
        <v>13</v>
      </c>
      <c r="O28" s="43">
        <v>14</v>
      </c>
      <c r="P28" s="43">
        <v>15</v>
      </c>
    </row>
    <row r="29" spans="1:16" s="28" customFormat="1" ht="15" customHeight="1">
      <c r="A29" s="165"/>
      <c r="B29" s="45" t="s">
        <v>1878</v>
      </c>
      <c r="C29" s="180"/>
      <c r="D29" s="159">
        <f>SUM(D31:D39)</f>
        <v>0</v>
      </c>
      <c r="E29" s="159">
        <f t="shared" ref="E29:O29" si="0">SUM(E31:E39)</f>
        <v>0</v>
      </c>
      <c r="F29" s="159">
        <f t="shared" si="0"/>
        <v>0</v>
      </c>
      <c r="G29" s="159">
        <f t="shared" si="0"/>
        <v>0</v>
      </c>
      <c r="H29" s="159">
        <f t="shared" si="0"/>
        <v>0</v>
      </c>
      <c r="I29" s="159">
        <f t="shared" si="0"/>
        <v>0</v>
      </c>
      <c r="J29" s="159">
        <f t="shared" si="0"/>
        <v>0</v>
      </c>
      <c r="K29" s="159">
        <f t="shared" si="0"/>
        <v>0</v>
      </c>
      <c r="L29" s="159">
        <f t="shared" si="0"/>
        <v>0</v>
      </c>
      <c r="M29" s="159">
        <f t="shared" si="0"/>
        <v>0</v>
      </c>
      <c r="N29" s="159">
        <f t="shared" si="0"/>
        <v>0</v>
      </c>
      <c r="O29" s="159">
        <f t="shared" si="0"/>
        <v>0</v>
      </c>
      <c r="P29" s="160">
        <f>SUM(D29:O29)</f>
        <v>0</v>
      </c>
    </row>
    <row r="30" spans="1:16" s="28" customFormat="1" ht="15">
      <c r="A30" s="165"/>
      <c r="B30" s="45" t="s">
        <v>1879</v>
      </c>
      <c r="C30" s="180"/>
      <c r="D30" s="161">
        <v>0</v>
      </c>
      <c r="E30" s="161">
        <v>0</v>
      </c>
      <c r="F30" s="161">
        <v>0</v>
      </c>
      <c r="G30" s="161">
        <v>0</v>
      </c>
      <c r="H30" s="161">
        <v>0</v>
      </c>
      <c r="I30" s="161">
        <v>0</v>
      </c>
      <c r="J30" s="161">
        <v>0</v>
      </c>
      <c r="K30" s="161">
        <v>0</v>
      </c>
      <c r="L30" s="161">
        <v>0</v>
      </c>
      <c r="M30" s="161">
        <v>0</v>
      </c>
      <c r="N30" s="161">
        <v>0</v>
      </c>
      <c r="O30" s="161">
        <v>0</v>
      </c>
      <c r="P30" s="160">
        <f t="shared" ref="P30:P47" si="1">SUM(D30:O30)</f>
        <v>0</v>
      </c>
    </row>
    <row r="31" spans="1:16" s="28" customFormat="1" ht="26.25">
      <c r="A31" s="165"/>
      <c r="B31" s="45" t="s">
        <v>1880</v>
      </c>
      <c r="C31" s="180"/>
      <c r="D31" s="161">
        <v>0</v>
      </c>
      <c r="E31" s="161">
        <v>0</v>
      </c>
      <c r="F31" s="161">
        <v>0</v>
      </c>
      <c r="G31" s="161">
        <v>0</v>
      </c>
      <c r="H31" s="161">
        <v>0</v>
      </c>
      <c r="I31" s="161">
        <v>0</v>
      </c>
      <c r="J31" s="161">
        <v>0</v>
      </c>
      <c r="K31" s="161">
        <v>0</v>
      </c>
      <c r="L31" s="161">
        <v>0</v>
      </c>
      <c r="M31" s="161">
        <v>0</v>
      </c>
      <c r="N31" s="161">
        <v>0</v>
      </c>
      <c r="O31" s="161">
        <v>0</v>
      </c>
      <c r="P31" s="160">
        <f t="shared" si="1"/>
        <v>0</v>
      </c>
    </row>
    <row r="32" spans="1:16" s="28" customFormat="1" ht="15" hidden="1">
      <c r="A32" s="165"/>
      <c r="B32" s="45" t="e">
        <f>VLOOKUP(C32,ДовДоходів!A:B,2,FALSE)</f>
        <v>#N/A</v>
      </c>
      <c r="C32" s="180"/>
      <c r="D32" s="161">
        <v>0</v>
      </c>
      <c r="E32" s="161">
        <v>0</v>
      </c>
      <c r="F32" s="161">
        <v>0</v>
      </c>
      <c r="G32" s="161">
        <v>0</v>
      </c>
      <c r="H32" s="161">
        <v>0</v>
      </c>
      <c r="I32" s="161">
        <v>0</v>
      </c>
      <c r="J32" s="161">
        <v>0</v>
      </c>
      <c r="K32" s="161">
        <v>0</v>
      </c>
      <c r="L32" s="161">
        <v>0</v>
      </c>
      <c r="M32" s="161">
        <v>0</v>
      </c>
      <c r="N32" s="161">
        <v>0</v>
      </c>
      <c r="O32" s="161">
        <v>0</v>
      </c>
      <c r="P32" s="160">
        <f t="shared" si="1"/>
        <v>0</v>
      </c>
    </row>
    <row r="33" spans="1:16" s="28" customFormat="1" ht="15" hidden="1">
      <c r="A33" s="165"/>
      <c r="B33" s="45" t="e">
        <f>VLOOKUP(C33,ДовДоходів!A:B,2,FALSE)</f>
        <v>#N/A</v>
      </c>
      <c r="C33" s="180"/>
      <c r="D33" s="161">
        <v>0</v>
      </c>
      <c r="E33" s="161">
        <v>0</v>
      </c>
      <c r="F33" s="161">
        <v>0</v>
      </c>
      <c r="G33" s="161">
        <v>0</v>
      </c>
      <c r="H33" s="161">
        <v>0</v>
      </c>
      <c r="I33" s="161">
        <v>0</v>
      </c>
      <c r="J33" s="161">
        <v>0</v>
      </c>
      <c r="K33" s="161">
        <v>0</v>
      </c>
      <c r="L33" s="161">
        <v>0</v>
      </c>
      <c r="M33" s="161">
        <v>0</v>
      </c>
      <c r="N33" s="161">
        <v>0</v>
      </c>
      <c r="O33" s="161">
        <v>0</v>
      </c>
      <c r="P33" s="160">
        <f t="shared" si="1"/>
        <v>0</v>
      </c>
    </row>
    <row r="34" spans="1:16" s="28" customFormat="1" ht="28.5" customHeight="1">
      <c r="A34" s="165"/>
      <c r="B34" s="45" t="s">
        <v>1881</v>
      </c>
      <c r="C34" s="180"/>
      <c r="D34" s="161">
        <v>0</v>
      </c>
      <c r="E34" s="161">
        <v>0</v>
      </c>
      <c r="F34" s="161">
        <v>0</v>
      </c>
      <c r="G34" s="161">
        <v>0</v>
      </c>
      <c r="H34" s="161">
        <v>0</v>
      </c>
      <c r="I34" s="161">
        <v>0</v>
      </c>
      <c r="J34" s="161">
        <v>0</v>
      </c>
      <c r="K34" s="161">
        <v>0</v>
      </c>
      <c r="L34" s="161">
        <v>0</v>
      </c>
      <c r="M34" s="161">
        <v>0</v>
      </c>
      <c r="N34" s="161">
        <v>0</v>
      </c>
      <c r="O34" s="161">
        <v>0</v>
      </c>
      <c r="P34" s="160">
        <f t="shared" si="1"/>
        <v>0</v>
      </c>
    </row>
    <row r="35" spans="1:16" s="28" customFormat="1" ht="15" hidden="1">
      <c r="A35" s="165"/>
      <c r="B35" s="45" t="e">
        <f>VLOOKUP(C35,ДовФінансування!A:B,2,FALSE)</f>
        <v>#N/A</v>
      </c>
      <c r="C35" s="180"/>
      <c r="D35" s="161">
        <v>0</v>
      </c>
      <c r="E35" s="161">
        <v>0</v>
      </c>
      <c r="F35" s="161">
        <v>0</v>
      </c>
      <c r="G35" s="161">
        <v>0</v>
      </c>
      <c r="H35" s="161">
        <v>0</v>
      </c>
      <c r="I35" s="161">
        <v>0</v>
      </c>
      <c r="J35" s="161">
        <v>0</v>
      </c>
      <c r="K35" s="161">
        <v>0</v>
      </c>
      <c r="L35" s="161">
        <v>0</v>
      </c>
      <c r="M35" s="161">
        <v>0</v>
      </c>
      <c r="N35" s="161">
        <v>0</v>
      </c>
      <c r="O35" s="161">
        <v>0</v>
      </c>
      <c r="P35" s="160">
        <f t="shared" si="1"/>
        <v>0</v>
      </c>
    </row>
    <row r="36" spans="1:16" s="28" customFormat="1" ht="15" hidden="1">
      <c r="A36" s="165"/>
      <c r="B36" s="45" t="e">
        <f>VLOOKUP(C36,ДовФінансування!A:B,2,FALSE)</f>
        <v>#N/A</v>
      </c>
      <c r="C36" s="180"/>
      <c r="D36" s="161">
        <v>0</v>
      </c>
      <c r="E36" s="161">
        <v>0</v>
      </c>
      <c r="F36" s="161">
        <v>0</v>
      </c>
      <c r="G36" s="161">
        <v>0</v>
      </c>
      <c r="H36" s="161">
        <v>0</v>
      </c>
      <c r="I36" s="161">
        <v>0</v>
      </c>
      <c r="J36" s="161">
        <v>0</v>
      </c>
      <c r="K36" s="161">
        <v>0</v>
      </c>
      <c r="L36" s="161">
        <v>0</v>
      </c>
      <c r="M36" s="161">
        <v>0</v>
      </c>
      <c r="N36" s="161">
        <v>0</v>
      </c>
      <c r="O36" s="161">
        <v>0</v>
      </c>
      <c r="P36" s="160">
        <f t="shared" si="1"/>
        <v>0</v>
      </c>
    </row>
    <row r="37" spans="1:16" s="28" customFormat="1" ht="39">
      <c r="A37" s="165"/>
      <c r="B37" s="45" t="s">
        <v>1882</v>
      </c>
      <c r="C37" s="180"/>
      <c r="D37" s="161">
        <v>0</v>
      </c>
      <c r="E37" s="161">
        <v>0</v>
      </c>
      <c r="F37" s="161">
        <v>0</v>
      </c>
      <c r="G37" s="161">
        <v>0</v>
      </c>
      <c r="H37" s="161">
        <v>0</v>
      </c>
      <c r="I37" s="161">
        <v>0</v>
      </c>
      <c r="J37" s="161">
        <v>0</v>
      </c>
      <c r="K37" s="161">
        <v>0</v>
      </c>
      <c r="L37" s="161">
        <v>0</v>
      </c>
      <c r="M37" s="161">
        <v>0</v>
      </c>
      <c r="N37" s="161">
        <v>0</v>
      </c>
      <c r="O37" s="161">
        <v>0</v>
      </c>
      <c r="P37" s="160">
        <f t="shared" si="1"/>
        <v>0</v>
      </c>
    </row>
    <row r="38" spans="1:16" s="28" customFormat="1" ht="15" hidden="1">
      <c r="A38" s="165"/>
      <c r="B38" s="45" t="e">
        <f>VLOOKUP(C38,ДовФінансування!A:B,2,FALSE)</f>
        <v>#N/A</v>
      </c>
      <c r="C38" s="180"/>
      <c r="D38" s="161">
        <v>0</v>
      </c>
      <c r="E38" s="161">
        <v>0</v>
      </c>
      <c r="F38" s="161">
        <v>0</v>
      </c>
      <c r="G38" s="161">
        <v>0</v>
      </c>
      <c r="H38" s="161">
        <v>0</v>
      </c>
      <c r="I38" s="161">
        <v>0</v>
      </c>
      <c r="J38" s="161">
        <v>0</v>
      </c>
      <c r="K38" s="161">
        <v>0</v>
      </c>
      <c r="L38" s="161">
        <v>0</v>
      </c>
      <c r="M38" s="161">
        <v>0</v>
      </c>
      <c r="N38" s="161">
        <v>0</v>
      </c>
      <c r="O38" s="161">
        <v>0</v>
      </c>
      <c r="P38" s="160">
        <f t="shared" si="1"/>
        <v>0</v>
      </c>
    </row>
    <row r="39" spans="1:16" s="28" customFormat="1" ht="15" hidden="1">
      <c r="A39" s="165"/>
      <c r="B39" s="45" t="e">
        <f>VLOOKUP(C39,ДовФінансування!A:B,2,FALSE)</f>
        <v>#N/A</v>
      </c>
      <c r="C39" s="180"/>
      <c r="D39" s="161">
        <v>0</v>
      </c>
      <c r="E39" s="161">
        <v>0</v>
      </c>
      <c r="F39" s="161">
        <v>0</v>
      </c>
      <c r="G39" s="161">
        <v>0</v>
      </c>
      <c r="H39" s="161">
        <v>0</v>
      </c>
      <c r="I39" s="161">
        <v>0</v>
      </c>
      <c r="J39" s="161">
        <v>0</v>
      </c>
      <c r="K39" s="161">
        <v>0</v>
      </c>
      <c r="L39" s="161">
        <v>0</v>
      </c>
      <c r="M39" s="161">
        <v>0</v>
      </c>
      <c r="N39" s="161">
        <v>0</v>
      </c>
      <c r="O39" s="161">
        <v>0</v>
      </c>
      <c r="P39" s="160">
        <f t="shared" si="1"/>
        <v>0</v>
      </c>
    </row>
    <row r="40" spans="1:16" s="28" customFormat="1" ht="15">
      <c r="A40" s="165"/>
      <c r="B40" s="45" t="s">
        <v>69</v>
      </c>
      <c r="C40" s="180"/>
      <c r="D40" s="223">
        <f t="shared" ref="D40:O40" si="2">SUM(D42:D48)</f>
        <v>0</v>
      </c>
      <c r="E40" s="223">
        <f t="shared" si="2"/>
        <v>0</v>
      </c>
      <c r="F40" s="223">
        <f t="shared" si="2"/>
        <v>100000</v>
      </c>
      <c r="G40" s="223">
        <f t="shared" si="2"/>
        <v>0</v>
      </c>
      <c r="H40" s="223">
        <f t="shared" si="2"/>
        <v>0</v>
      </c>
      <c r="I40" s="223">
        <f t="shared" si="2"/>
        <v>0</v>
      </c>
      <c r="J40" s="223">
        <f t="shared" si="2"/>
        <v>0</v>
      </c>
      <c r="K40" s="223">
        <f t="shared" si="2"/>
        <v>200000</v>
      </c>
      <c r="L40" s="223">
        <f t="shared" si="2"/>
        <v>0</v>
      </c>
      <c r="M40" s="223">
        <f t="shared" si="2"/>
        <v>0</v>
      </c>
      <c r="N40" s="223">
        <f t="shared" si="2"/>
        <v>0</v>
      </c>
      <c r="O40" s="223">
        <f t="shared" si="2"/>
        <v>0</v>
      </c>
      <c r="P40" s="224">
        <f t="shared" si="1"/>
        <v>300000</v>
      </c>
    </row>
    <row r="41" spans="1:16" s="28" customFormat="1" ht="15">
      <c r="A41" s="165"/>
      <c r="B41" s="45" t="s">
        <v>1879</v>
      </c>
      <c r="C41" s="180"/>
      <c r="D41" s="161">
        <v>0</v>
      </c>
      <c r="E41" s="161">
        <v>0</v>
      </c>
      <c r="F41" s="161">
        <v>0</v>
      </c>
      <c r="G41" s="161">
        <v>0</v>
      </c>
      <c r="H41" s="161">
        <v>0</v>
      </c>
      <c r="I41" s="225">
        <v>0</v>
      </c>
      <c r="J41" s="161">
        <v>0</v>
      </c>
      <c r="K41" s="161">
        <v>0</v>
      </c>
      <c r="L41" s="161">
        <v>0</v>
      </c>
      <c r="M41" s="161">
        <v>0</v>
      </c>
      <c r="N41" s="161">
        <v>0</v>
      </c>
      <c r="O41" s="161">
        <v>0</v>
      </c>
      <c r="P41" s="160">
        <f t="shared" si="1"/>
        <v>0</v>
      </c>
    </row>
    <row r="42" spans="1:16" s="28" customFormat="1" ht="26.25">
      <c r="A42" s="165"/>
      <c r="B42" s="45" t="s">
        <v>1883</v>
      </c>
      <c r="C42" s="180"/>
      <c r="D42" s="161">
        <v>0</v>
      </c>
      <c r="E42" s="161">
        <v>0</v>
      </c>
      <c r="F42" s="161">
        <v>0</v>
      </c>
      <c r="G42" s="161">
        <v>0</v>
      </c>
      <c r="H42" s="161">
        <v>0</v>
      </c>
      <c r="I42" s="225">
        <v>0</v>
      </c>
      <c r="J42" s="161">
        <v>0</v>
      </c>
      <c r="K42" s="161">
        <v>0</v>
      </c>
      <c r="L42" s="161">
        <v>0</v>
      </c>
      <c r="M42" s="161">
        <v>0</v>
      </c>
      <c r="N42" s="161">
        <v>0</v>
      </c>
      <c r="O42" s="161">
        <v>0</v>
      </c>
      <c r="P42" s="160">
        <f t="shared" si="1"/>
        <v>0</v>
      </c>
    </row>
    <row r="43" spans="1:16" s="28" customFormat="1" ht="15" hidden="1">
      <c r="A43" s="165"/>
      <c r="B43" s="45" t="e">
        <f>VLOOKUP(C43,ДовКЕКВ!A:B,2,FALSE)</f>
        <v>#N/A</v>
      </c>
      <c r="C43" s="180"/>
      <c r="D43" s="161">
        <v>0</v>
      </c>
      <c r="E43" s="161">
        <v>0</v>
      </c>
      <c r="F43" s="161">
        <v>0</v>
      </c>
      <c r="G43" s="161">
        <v>0</v>
      </c>
      <c r="H43" s="161">
        <v>0</v>
      </c>
      <c r="I43" s="225">
        <v>0</v>
      </c>
      <c r="J43" s="161">
        <v>0</v>
      </c>
      <c r="K43" s="161">
        <v>0</v>
      </c>
      <c r="L43" s="161">
        <v>0</v>
      </c>
      <c r="M43" s="161">
        <v>0</v>
      </c>
      <c r="N43" s="161">
        <v>0</v>
      </c>
      <c r="O43" s="161">
        <v>0</v>
      </c>
      <c r="P43" s="160">
        <f>SUM(D43:O43)</f>
        <v>0</v>
      </c>
    </row>
    <row r="44" spans="1:16" s="28" customFormat="1" ht="15" hidden="1">
      <c r="A44" s="165"/>
      <c r="B44" s="45" t="e">
        <f>VLOOKUP(C44,ДовКЕКВ!A:B,2,FALSE)</f>
        <v>#N/A</v>
      </c>
      <c r="C44" s="180"/>
      <c r="D44" s="161">
        <v>0</v>
      </c>
      <c r="E44" s="161">
        <v>0</v>
      </c>
      <c r="F44" s="161">
        <v>0</v>
      </c>
      <c r="G44" s="161">
        <v>0</v>
      </c>
      <c r="H44" s="161">
        <v>0</v>
      </c>
      <c r="I44" s="225">
        <v>0</v>
      </c>
      <c r="J44" s="161">
        <v>0</v>
      </c>
      <c r="K44" s="161">
        <v>0</v>
      </c>
      <c r="L44" s="161">
        <v>0</v>
      </c>
      <c r="M44" s="161">
        <v>0</v>
      </c>
      <c r="N44" s="161">
        <v>0</v>
      </c>
      <c r="O44" s="161">
        <v>0</v>
      </c>
      <c r="P44" s="160">
        <f t="shared" si="1"/>
        <v>0</v>
      </c>
    </row>
    <row r="45" spans="1:16" s="28" customFormat="1" ht="15">
      <c r="A45" s="165"/>
      <c r="B45" s="45" t="s">
        <v>52</v>
      </c>
      <c r="C45" s="180">
        <v>5000</v>
      </c>
      <c r="D45" s="161">
        <v>0</v>
      </c>
      <c r="E45" s="161">
        <v>0</v>
      </c>
      <c r="F45" s="161">
        <v>100000</v>
      </c>
      <c r="G45" s="161">
        <v>0</v>
      </c>
      <c r="H45" s="161">
        <v>0</v>
      </c>
      <c r="I45" s="225" t="s">
        <v>1004</v>
      </c>
      <c r="J45" s="221" t="s">
        <v>1004</v>
      </c>
      <c r="K45" s="221">
        <v>200000</v>
      </c>
      <c r="L45" s="221" t="s">
        <v>1004</v>
      </c>
      <c r="M45" s="161">
        <v>0</v>
      </c>
      <c r="N45" s="221" t="s">
        <v>1004</v>
      </c>
      <c r="O45" s="221" t="s">
        <v>1004</v>
      </c>
      <c r="P45" s="224">
        <f t="shared" si="1"/>
        <v>300000</v>
      </c>
    </row>
    <row r="46" spans="1:16" s="28" customFormat="1" ht="26.25">
      <c r="A46" s="165"/>
      <c r="B46" s="45" t="s">
        <v>1884</v>
      </c>
      <c r="C46" s="180"/>
      <c r="D46" s="161">
        <v>0</v>
      </c>
      <c r="E46" s="161">
        <v>0</v>
      </c>
      <c r="F46" s="161">
        <v>0</v>
      </c>
      <c r="G46" s="161">
        <v>0</v>
      </c>
      <c r="H46" s="161">
        <v>0</v>
      </c>
      <c r="I46" s="161">
        <v>0</v>
      </c>
      <c r="J46" s="161">
        <v>0</v>
      </c>
      <c r="K46" s="161">
        <v>0</v>
      </c>
      <c r="L46" s="161">
        <v>0</v>
      </c>
      <c r="M46" s="161">
        <v>0</v>
      </c>
      <c r="N46" s="161">
        <v>0</v>
      </c>
      <c r="O46" s="161">
        <v>0</v>
      </c>
      <c r="P46" s="160">
        <f t="shared" si="1"/>
        <v>0</v>
      </c>
    </row>
    <row r="47" spans="1:16" s="28" customFormat="1" ht="15" hidden="1">
      <c r="A47" s="158"/>
      <c r="B47" s="45" t="e">
        <f>VLOOKUP(C47,ДовКреди!A:B,2,FALSE)</f>
        <v>#N/A</v>
      </c>
      <c r="C47" s="180"/>
      <c r="D47" s="161">
        <v>0</v>
      </c>
      <c r="E47" s="161">
        <v>0</v>
      </c>
      <c r="F47" s="161">
        <v>0</v>
      </c>
      <c r="G47" s="161">
        <v>0</v>
      </c>
      <c r="H47" s="161">
        <v>0</v>
      </c>
      <c r="I47" s="161">
        <v>0</v>
      </c>
      <c r="J47" s="161">
        <v>0</v>
      </c>
      <c r="K47" s="161">
        <v>0</v>
      </c>
      <c r="L47" s="161">
        <v>0</v>
      </c>
      <c r="M47" s="161">
        <v>0</v>
      </c>
      <c r="N47" s="161">
        <v>0</v>
      </c>
      <c r="O47" s="161">
        <v>0</v>
      </c>
      <c r="P47" s="160">
        <f t="shared" si="1"/>
        <v>0</v>
      </c>
    </row>
    <row r="48" spans="1:16" s="28" customFormat="1" ht="15" hidden="1">
      <c r="A48" s="158"/>
      <c r="B48" s="45" t="e">
        <f>VLOOKUP(C48,ДовКреди!A:B,2,FALSE)</f>
        <v>#N/A</v>
      </c>
      <c r="C48" s="180"/>
      <c r="D48" s="161">
        <v>0</v>
      </c>
      <c r="E48" s="161">
        <v>0</v>
      </c>
      <c r="F48" s="161">
        <v>0</v>
      </c>
      <c r="G48" s="161">
        <v>0</v>
      </c>
      <c r="H48" s="161">
        <v>0</v>
      </c>
      <c r="I48" s="161">
        <v>0</v>
      </c>
      <c r="J48" s="161">
        <v>0</v>
      </c>
      <c r="K48" s="161">
        <v>0</v>
      </c>
      <c r="L48" s="161">
        <v>0</v>
      </c>
      <c r="M48" s="161">
        <v>0</v>
      </c>
      <c r="N48" s="161">
        <v>0</v>
      </c>
      <c r="O48" s="161">
        <v>0</v>
      </c>
      <c r="P48" s="160">
        <f>SUM(D48:O48)</f>
        <v>0</v>
      </c>
    </row>
    <row r="49" spans="1:16" s="8" customFormat="1" ht="15" customHeight="1">
      <c r="A49" s="120"/>
      <c r="B49" s="11"/>
      <c r="C49" s="11"/>
      <c r="D49" s="47"/>
      <c r="E49" s="47"/>
      <c r="F49" s="34"/>
      <c r="G49" s="7"/>
      <c r="H49" s="7"/>
      <c r="I49" s="7"/>
      <c r="J49" s="7"/>
      <c r="K49" s="7"/>
      <c r="L49" s="7"/>
      <c r="M49" s="7"/>
      <c r="N49" s="7"/>
      <c r="O49" s="7"/>
      <c r="P49" s="7"/>
    </row>
    <row r="50" spans="1:16" ht="0.75" customHeight="1">
      <c r="A50" s="41"/>
      <c r="B50" s="11"/>
      <c r="C50" s="11"/>
      <c r="D50" s="47"/>
      <c r="E50" s="47"/>
      <c r="F50" s="34"/>
    </row>
    <row r="51" spans="1:16" hidden="1">
      <c r="A51" s="41"/>
      <c r="B51" s="11"/>
      <c r="C51" s="11"/>
      <c r="D51" s="47"/>
      <c r="E51" s="47"/>
      <c r="F51" s="34"/>
    </row>
    <row r="52" spans="1:16" ht="15">
      <c r="A52" s="494" t="s">
        <v>74</v>
      </c>
      <c r="B52" s="494"/>
      <c r="C52" s="162"/>
      <c r="E52" s="10"/>
      <c r="F52" s="10"/>
      <c r="G52" s="169"/>
      <c r="H52" s="170"/>
      <c r="I52" s="495" t="str">
        <f>Заполнить!$B$11</f>
        <v>Марія БУРТИК</v>
      </c>
      <c r="J52" s="495"/>
      <c r="K52" s="495"/>
      <c r="L52" s="495"/>
    </row>
    <row r="53" spans="1:16" ht="15">
      <c r="A53" s="1"/>
      <c r="B53" s="1"/>
      <c r="C53" s="1"/>
      <c r="D53" s="34"/>
      <c r="E53" s="10"/>
      <c r="F53" s="10"/>
      <c r="G53" s="62" t="s">
        <v>40</v>
      </c>
      <c r="H53" s="404" t="s">
        <v>53</v>
      </c>
      <c r="I53" s="404"/>
      <c r="J53" s="404"/>
      <c r="K53" s="404"/>
      <c r="L53" s="404"/>
    </row>
    <row r="54" spans="1:16" ht="15">
      <c r="A54" s="1"/>
      <c r="B54" s="1"/>
      <c r="C54" s="1"/>
      <c r="D54" s="62"/>
      <c r="E54" s="62"/>
      <c r="F54" s="10"/>
      <c r="G54" s="1"/>
      <c r="H54" s="1"/>
      <c r="I54" s="1"/>
      <c r="J54" s="1"/>
      <c r="K54" s="1"/>
      <c r="L54" s="1"/>
    </row>
    <row r="55" spans="1:16" ht="15">
      <c r="A55" s="74" t="s">
        <v>1858</v>
      </c>
      <c r="B55" s="154"/>
      <c r="C55" s="154"/>
      <c r="D55" s="62"/>
      <c r="E55" s="62"/>
      <c r="F55" s="10"/>
      <c r="G55" s="10"/>
      <c r="H55" s="10"/>
      <c r="I55" s="398" t="str">
        <f>Заполнить!$B$12</f>
        <v>Галина ВЛАДИКА</v>
      </c>
      <c r="J55" s="398"/>
      <c r="K55" s="398"/>
      <c r="L55" s="398"/>
    </row>
    <row r="56" spans="1:16" ht="15">
      <c r="A56" s="62"/>
      <c r="B56" s="154"/>
      <c r="C56" s="154"/>
      <c r="D56" s="62"/>
      <c r="E56" s="62"/>
      <c r="F56" s="10"/>
      <c r="G56" s="163" t="s">
        <v>40</v>
      </c>
      <c r="H56" s="390" t="s">
        <v>53</v>
      </c>
      <c r="I56" s="390"/>
      <c r="J56" s="390"/>
      <c r="K56" s="390"/>
      <c r="L56" s="390"/>
    </row>
    <row r="57" spans="1:16" ht="15">
      <c r="A57" s="19" t="s">
        <v>1885</v>
      </c>
      <c r="B57" s="48"/>
      <c r="C57" s="48"/>
      <c r="E57" s="48"/>
      <c r="F57" s="48"/>
      <c r="G57" s="370"/>
      <c r="H57" s="370"/>
      <c r="I57" s="10"/>
      <c r="J57" s="1"/>
      <c r="K57" s="1"/>
      <c r="L57" s="1"/>
    </row>
    <row r="58" spans="1:16" ht="15">
      <c r="A58" s="23"/>
      <c r="B58" s="171" t="str">
        <f>Заполнить!$B$17</f>
        <v>20 січня 2020 року</v>
      </c>
      <c r="C58" s="151"/>
      <c r="E58" s="48"/>
      <c r="F58" s="48"/>
      <c r="G58" s="10"/>
      <c r="H58" s="10"/>
      <c r="I58" s="10"/>
      <c r="J58" s="1"/>
      <c r="K58" s="1"/>
      <c r="L58" s="1"/>
    </row>
    <row r="59" spans="1:16" ht="15">
      <c r="B59" s="172" t="s">
        <v>636</v>
      </c>
      <c r="C59" s="152"/>
      <c r="E59" s="18"/>
      <c r="F59" s="18"/>
      <c r="G59" s="18"/>
      <c r="H59" s="18"/>
      <c r="I59" s="18"/>
      <c r="J59" s="18"/>
      <c r="K59" s="18"/>
      <c r="L59" s="18"/>
    </row>
    <row r="60" spans="1:16" ht="15">
      <c r="A60" s="1"/>
      <c r="B60" s="202"/>
      <c r="E60" s="18"/>
      <c r="F60" s="18"/>
      <c r="G60" s="18"/>
      <c r="H60" s="18"/>
      <c r="I60" s="18"/>
      <c r="J60" s="18"/>
      <c r="K60" s="18"/>
      <c r="L60" s="18"/>
    </row>
    <row r="61" spans="1:16" ht="15">
      <c r="A61" s="164"/>
      <c r="B61" s="29"/>
      <c r="C61" s="29"/>
      <c r="E61" s="51"/>
      <c r="F61" s="51"/>
      <c r="G61" s="51"/>
      <c r="H61" s="51"/>
      <c r="I61" s="51"/>
      <c r="J61" s="51"/>
      <c r="K61" s="51"/>
      <c r="L61" s="51"/>
    </row>
    <row r="62" spans="1:16" ht="15">
      <c r="A62" s="164"/>
      <c r="B62" s="10"/>
      <c r="C62" s="10"/>
      <c r="E62" s="10"/>
      <c r="F62" s="10"/>
      <c r="G62" s="18"/>
      <c r="H62" s="18"/>
      <c r="I62" s="18"/>
      <c r="J62" s="18"/>
      <c r="K62" s="18"/>
      <c r="L62" s="18"/>
    </row>
    <row r="63" spans="1:16" s="7" customFormat="1">
      <c r="A63" s="164"/>
    </row>
  </sheetData>
  <sheetProtection formatColumns="0" formatRows="0"/>
  <mergeCells count="22">
    <mergeCell ref="J7:M7"/>
    <mergeCell ref="J9:M9"/>
    <mergeCell ref="J1:M1"/>
    <mergeCell ref="J2:M2"/>
    <mergeCell ref="J3:M3"/>
    <mergeCell ref="J6:K6"/>
    <mergeCell ref="L6:M6"/>
    <mergeCell ref="A15:P15"/>
    <mergeCell ref="A16:P16"/>
    <mergeCell ref="N17:O17"/>
    <mergeCell ref="N18:O18"/>
    <mergeCell ref="A19:P19"/>
    <mergeCell ref="A20:P20"/>
    <mergeCell ref="A52:B52"/>
    <mergeCell ref="G57:H57"/>
    <mergeCell ref="A21:P21"/>
    <mergeCell ref="A22:P22"/>
    <mergeCell ref="A23:P23"/>
    <mergeCell ref="H56:L56"/>
    <mergeCell ref="H53:L53"/>
    <mergeCell ref="I55:L55"/>
    <mergeCell ref="I52:L52"/>
  </mergeCells>
  <pageMargins left="0.19685039370078741" right="0.19685039370078741" top="0.39370078740157483" bottom="0.19685039370078741" header="0.39370078740157483" footer="0.19685039370078741"/>
  <pageSetup paperSize="9" scale="73"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workbookViewId="0">
      <selection activeCell="A3" sqref="A3"/>
    </sheetView>
  </sheetViews>
  <sheetFormatPr defaultRowHeight="12.75"/>
  <cols>
    <col min="1" max="1" width="58" style="68" customWidth="1"/>
    <col min="2" max="2" width="6.85546875" style="68" customWidth="1"/>
    <col min="3" max="3" width="14.42578125" style="68" customWidth="1"/>
    <col min="4" max="13" width="11.7109375" style="68" customWidth="1"/>
    <col min="14" max="14" width="14.5703125" style="68" customWidth="1"/>
    <col min="15" max="16" width="11.7109375" style="68" customWidth="1"/>
    <col min="17" max="16384" width="9.140625" style="68"/>
  </cols>
  <sheetData>
    <row r="1" spans="1:18">
      <c r="J1" s="508" t="s">
        <v>2847</v>
      </c>
      <c r="K1" s="508"/>
      <c r="L1" s="508"/>
      <c r="M1" s="508"/>
      <c r="N1" s="508"/>
      <c r="O1" s="508"/>
      <c r="P1" s="508"/>
    </row>
    <row r="2" spans="1:18" ht="10.5" customHeight="1">
      <c r="J2" s="508"/>
      <c r="K2" s="508"/>
      <c r="L2" s="508"/>
      <c r="M2" s="508"/>
      <c r="N2" s="508"/>
      <c r="O2" s="508"/>
      <c r="P2" s="508"/>
    </row>
    <row r="3" spans="1:18" ht="36" customHeight="1">
      <c r="J3" s="508"/>
      <c r="K3" s="508"/>
      <c r="L3" s="508"/>
      <c r="M3" s="508"/>
      <c r="N3" s="508"/>
      <c r="O3" s="508"/>
      <c r="P3" s="508"/>
    </row>
    <row r="4" spans="1:18" ht="2.25" customHeight="1"/>
    <row r="5" spans="1:18" ht="15.75">
      <c r="A5" s="509" t="s">
        <v>6147</v>
      </c>
      <c r="B5" s="509"/>
      <c r="C5" s="509"/>
      <c r="D5" s="509"/>
      <c r="E5" s="509"/>
      <c r="F5" s="509"/>
      <c r="G5" s="509"/>
      <c r="H5" s="509"/>
      <c r="I5" s="509"/>
      <c r="J5" s="509"/>
      <c r="K5" s="509"/>
      <c r="L5" s="509"/>
      <c r="M5" s="509"/>
      <c r="N5" s="509"/>
      <c r="O5" s="509"/>
      <c r="P5" s="509"/>
    </row>
    <row r="6" spans="1:18" ht="15.75" hidden="1">
      <c r="A6" s="393"/>
      <c r="B6" s="393"/>
      <c r="C6" s="393"/>
      <c r="D6" s="393"/>
      <c r="E6" s="393"/>
      <c r="F6" s="393"/>
      <c r="G6" s="393"/>
      <c r="H6" s="393"/>
      <c r="I6" s="393"/>
      <c r="J6" s="393"/>
      <c r="K6" s="393"/>
      <c r="L6" s="393"/>
      <c r="M6" s="393"/>
      <c r="N6" s="393"/>
      <c r="O6" s="393"/>
      <c r="P6" s="393"/>
      <c r="Q6" s="71"/>
      <c r="R6" s="71"/>
    </row>
    <row r="7" spans="1:18" ht="15.75">
      <c r="A7" s="392" t="str">
        <f>CONCATENATE(Заполнить!$B$3,"  ",Заполнить!$B$2)</f>
        <v>04054334  Коломийська міська рада</v>
      </c>
      <c r="B7" s="392"/>
      <c r="C7" s="392"/>
      <c r="D7" s="392"/>
      <c r="E7" s="392"/>
      <c r="F7" s="392"/>
      <c r="G7" s="392"/>
      <c r="H7" s="392"/>
      <c r="I7" s="392"/>
      <c r="J7" s="392"/>
      <c r="K7" s="392"/>
      <c r="L7" s="392"/>
      <c r="M7" s="392"/>
      <c r="N7" s="392"/>
      <c r="O7" s="392"/>
      <c r="P7" s="392"/>
      <c r="Q7" s="72"/>
      <c r="R7" s="72"/>
    </row>
    <row r="8" spans="1:18">
      <c r="A8" s="390" t="s">
        <v>1860</v>
      </c>
      <c r="B8" s="390"/>
      <c r="C8" s="390"/>
      <c r="D8" s="390"/>
      <c r="E8" s="390"/>
      <c r="F8" s="390"/>
      <c r="G8" s="390"/>
      <c r="H8" s="390"/>
      <c r="I8" s="390"/>
      <c r="J8" s="390"/>
      <c r="K8" s="390"/>
      <c r="L8" s="390"/>
      <c r="M8" s="390"/>
      <c r="N8" s="390"/>
      <c r="O8" s="390"/>
      <c r="P8" s="390"/>
      <c r="Q8" s="63"/>
      <c r="R8" s="63"/>
    </row>
    <row r="9" spans="1:18" ht="15.75">
      <c r="A9" s="392" t="str">
        <f>Заполнить!$B$4</f>
        <v>м. Коломия</v>
      </c>
      <c r="B9" s="392"/>
      <c r="C9" s="392"/>
      <c r="D9" s="392"/>
      <c r="E9" s="392"/>
      <c r="F9" s="392"/>
      <c r="G9" s="392"/>
      <c r="H9" s="392"/>
      <c r="I9" s="392"/>
      <c r="J9" s="392"/>
      <c r="K9" s="392"/>
      <c r="L9" s="392"/>
      <c r="M9" s="392"/>
      <c r="N9" s="392"/>
      <c r="O9" s="392"/>
      <c r="P9" s="392"/>
      <c r="Q9" s="72"/>
      <c r="R9" s="72"/>
    </row>
    <row r="10" spans="1:18">
      <c r="A10" s="390" t="s">
        <v>46</v>
      </c>
      <c r="B10" s="390"/>
      <c r="C10" s="390"/>
      <c r="D10" s="390"/>
      <c r="E10" s="390"/>
      <c r="F10" s="390"/>
      <c r="G10" s="390"/>
      <c r="H10" s="390"/>
      <c r="I10" s="390"/>
      <c r="J10" s="390"/>
      <c r="K10" s="390"/>
      <c r="L10" s="390"/>
      <c r="M10" s="390"/>
      <c r="N10" s="390"/>
      <c r="O10" s="390"/>
      <c r="P10" s="390"/>
      <c r="Q10" s="63"/>
      <c r="R10" s="63"/>
    </row>
    <row r="11" spans="1:18" ht="15.75">
      <c r="A11" s="397" t="str">
        <f>CONCATENATE("Вид бюджету  ",IF(Заполнить!$B$5=1,"ДЕРЖАВНИЙ","МІСЦЕВИЙ"))</f>
        <v>Вид бюджету  МІСЦЕВИЙ</v>
      </c>
      <c r="B11" s="397"/>
      <c r="C11" s="397"/>
      <c r="D11" s="397"/>
      <c r="E11" s="397"/>
      <c r="F11" s="397"/>
      <c r="G11" s="397"/>
      <c r="H11" s="397"/>
      <c r="I11" s="397"/>
      <c r="J11" s="397"/>
      <c r="K11" s="397"/>
      <c r="L11" s="397"/>
      <c r="M11" s="397"/>
      <c r="N11" s="397"/>
      <c r="O11" s="397"/>
      <c r="P11" s="397"/>
      <c r="Q11" s="73"/>
      <c r="R11" s="73"/>
    </row>
    <row r="12" spans="1:18" ht="15">
      <c r="A12" s="39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12" s="394"/>
      <c r="C12" s="394"/>
      <c r="D12" s="394"/>
      <c r="E12" s="394"/>
      <c r="F12" s="394"/>
      <c r="G12" s="394"/>
      <c r="H12" s="394"/>
      <c r="I12" s="394"/>
      <c r="J12" s="394"/>
      <c r="K12" s="394"/>
      <c r="L12" s="394"/>
      <c r="M12" s="394"/>
      <c r="N12" s="394"/>
      <c r="O12" s="394"/>
      <c r="P12" s="394"/>
      <c r="Q12" s="74"/>
      <c r="R12" s="74"/>
    </row>
    <row r="13" spans="1:18" ht="15">
      <c r="A13" s="394"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13" s="394"/>
      <c r="C13" s="394"/>
      <c r="D13" s="394"/>
      <c r="E13" s="394"/>
      <c r="F13" s="394"/>
      <c r="G13" s="394"/>
      <c r="H13" s="394"/>
      <c r="I13" s="394"/>
      <c r="J13" s="394"/>
      <c r="K13" s="394"/>
      <c r="L13" s="394"/>
      <c r="M13" s="394"/>
      <c r="N13" s="394"/>
      <c r="O13" s="394"/>
      <c r="P13" s="394"/>
      <c r="Q13" s="74"/>
      <c r="R13" s="74"/>
    </row>
    <row r="14" spans="1:18" ht="30.75" customHeight="1">
      <c r="A14" s="395" t="s">
        <v>6243</v>
      </c>
      <c r="B14" s="395"/>
      <c r="C14" s="395"/>
      <c r="D14" s="395"/>
      <c r="E14" s="395"/>
      <c r="F14" s="395"/>
      <c r="G14" s="395"/>
      <c r="H14" s="395"/>
      <c r="I14" s="395"/>
      <c r="J14" s="395"/>
      <c r="K14" s="395"/>
      <c r="L14" s="395"/>
      <c r="M14" s="395"/>
      <c r="N14" s="395"/>
      <c r="O14" s="395"/>
      <c r="P14" s="395"/>
      <c r="Q14" s="74"/>
      <c r="R14" s="74"/>
    </row>
    <row r="15" spans="1:18">
      <c r="P15" s="68" t="s">
        <v>635</v>
      </c>
    </row>
    <row r="16" spans="1:18" ht="15.75" customHeight="1">
      <c r="A16" s="498" t="s">
        <v>1011</v>
      </c>
      <c r="B16" s="498" t="s">
        <v>618</v>
      </c>
      <c r="C16" s="498" t="s">
        <v>641</v>
      </c>
      <c r="D16" s="504" t="s">
        <v>6</v>
      </c>
      <c r="E16" s="505"/>
      <c r="F16" s="505"/>
      <c r="G16" s="505"/>
      <c r="H16" s="505"/>
      <c r="I16" s="497" t="s">
        <v>2853</v>
      </c>
      <c r="J16" s="497"/>
      <c r="K16" s="497"/>
      <c r="L16" s="497"/>
      <c r="M16" s="497"/>
      <c r="N16" s="497" t="s">
        <v>2854</v>
      </c>
      <c r="O16" s="497"/>
      <c r="P16" s="497"/>
    </row>
    <row r="17" spans="1:16" ht="15.75" customHeight="1">
      <c r="A17" s="499"/>
      <c r="B17" s="499"/>
      <c r="C17" s="499"/>
      <c r="D17" s="506"/>
      <c r="E17" s="507"/>
      <c r="F17" s="507"/>
      <c r="G17" s="507"/>
      <c r="H17" s="507"/>
      <c r="I17" s="497"/>
      <c r="J17" s="497"/>
      <c r="K17" s="497"/>
      <c r="L17" s="497"/>
      <c r="M17" s="497"/>
      <c r="N17" s="497" t="s">
        <v>626</v>
      </c>
      <c r="O17" s="497"/>
      <c r="P17" s="497"/>
    </row>
    <row r="18" spans="1:16" ht="15.75" customHeight="1">
      <c r="A18" s="499"/>
      <c r="B18" s="499"/>
      <c r="C18" s="499"/>
      <c r="D18" s="498" t="s">
        <v>80</v>
      </c>
      <c r="E18" s="502" t="s">
        <v>3474</v>
      </c>
      <c r="F18" s="503"/>
      <c r="G18" s="503"/>
      <c r="H18" s="503"/>
      <c r="I18" s="497" t="s">
        <v>80</v>
      </c>
      <c r="J18" s="497" t="s">
        <v>3474</v>
      </c>
      <c r="K18" s="497"/>
      <c r="L18" s="497"/>
      <c r="M18" s="497"/>
      <c r="N18" s="497"/>
      <c r="O18" s="497"/>
      <c r="P18" s="497"/>
    </row>
    <row r="19" spans="1:16" ht="15.75">
      <c r="A19" s="500"/>
      <c r="B19" s="500"/>
      <c r="C19" s="500"/>
      <c r="D19" s="500"/>
      <c r="E19" s="69">
        <v>25010100</v>
      </c>
      <c r="F19" s="69">
        <v>25010200</v>
      </c>
      <c r="G19" s="69">
        <v>25010300</v>
      </c>
      <c r="H19" s="117">
        <v>25010400</v>
      </c>
      <c r="I19" s="497"/>
      <c r="J19" s="119">
        <v>25020100</v>
      </c>
      <c r="K19" s="119">
        <v>25020200</v>
      </c>
      <c r="L19" s="119">
        <v>25020300</v>
      </c>
      <c r="M19" s="197">
        <v>25020400</v>
      </c>
      <c r="N19" s="199"/>
      <c r="O19" s="200"/>
      <c r="P19" s="201"/>
    </row>
    <row r="20" spans="1:16" ht="15.75">
      <c r="A20" s="69" t="s">
        <v>619</v>
      </c>
      <c r="B20" s="69" t="s">
        <v>620</v>
      </c>
      <c r="C20" s="69" t="s">
        <v>621</v>
      </c>
      <c r="D20" s="69" t="s">
        <v>622</v>
      </c>
      <c r="E20" s="69" t="s">
        <v>623</v>
      </c>
      <c r="F20" s="69" t="s">
        <v>627</v>
      </c>
      <c r="G20" s="69" t="s">
        <v>628</v>
      </c>
      <c r="H20" s="69" t="s">
        <v>629</v>
      </c>
      <c r="I20" s="118" t="s">
        <v>630</v>
      </c>
      <c r="J20" s="118" t="s">
        <v>631</v>
      </c>
      <c r="K20" s="118">
        <v>11</v>
      </c>
      <c r="L20" s="118">
        <v>12</v>
      </c>
      <c r="M20" s="184">
        <v>13</v>
      </c>
      <c r="N20" s="119">
        <v>14</v>
      </c>
      <c r="O20" s="119">
        <v>15</v>
      </c>
      <c r="P20" s="183">
        <v>16</v>
      </c>
    </row>
    <row r="21" spans="1:16" ht="15.75">
      <c r="A21" s="70" t="s">
        <v>633</v>
      </c>
      <c r="B21" s="69" t="s">
        <v>624</v>
      </c>
      <c r="C21" s="145">
        <v>300000</v>
      </c>
      <c r="D21" s="145">
        <f>D22+D23</f>
        <v>0</v>
      </c>
      <c r="E21" s="145">
        <f t="shared" ref="E21:M21" si="0">E22</f>
        <v>0</v>
      </c>
      <c r="F21" s="145">
        <f t="shared" si="0"/>
        <v>0</v>
      </c>
      <c r="G21" s="145">
        <f t="shared" si="0"/>
        <v>0</v>
      </c>
      <c r="H21" s="145">
        <f t="shared" si="0"/>
        <v>0</v>
      </c>
      <c r="I21" s="145">
        <f>I22+I23</f>
        <v>0</v>
      </c>
      <c r="J21" s="145">
        <f t="shared" si="0"/>
        <v>0</v>
      </c>
      <c r="K21" s="145">
        <f t="shared" si="0"/>
        <v>0</v>
      </c>
      <c r="L21" s="145">
        <f t="shared" si="0"/>
        <v>0</v>
      </c>
      <c r="M21" s="145">
        <f t="shared" si="0"/>
        <v>0</v>
      </c>
      <c r="N21" s="145">
        <v>300000</v>
      </c>
      <c r="O21" s="198">
        <f>O22+O23</f>
        <v>0</v>
      </c>
      <c r="P21" s="198">
        <f>P22+P23</f>
        <v>0</v>
      </c>
    </row>
    <row r="22" spans="1:16" ht="15.75">
      <c r="A22" s="190" t="s">
        <v>632</v>
      </c>
      <c r="B22" s="185" t="s">
        <v>624</v>
      </c>
      <c r="C22" s="191">
        <v>300000</v>
      </c>
      <c r="D22" s="191">
        <f>SUM(E22:H22)</f>
        <v>0</v>
      </c>
      <c r="E22" s="192">
        <v>0</v>
      </c>
      <c r="F22" s="192">
        <v>0</v>
      </c>
      <c r="G22" s="192">
        <v>0</v>
      </c>
      <c r="H22" s="192">
        <v>0</v>
      </c>
      <c r="I22" s="191">
        <f>SUM(J22:M22)</f>
        <v>0</v>
      </c>
      <c r="J22" s="192">
        <v>0</v>
      </c>
      <c r="K22" s="192">
        <v>0</v>
      </c>
      <c r="L22" s="192">
        <v>0</v>
      </c>
      <c r="M22" s="192">
        <v>0</v>
      </c>
      <c r="N22" s="191">
        <v>300000</v>
      </c>
      <c r="O22" s="192">
        <v>0</v>
      </c>
      <c r="P22" s="192">
        <v>0</v>
      </c>
    </row>
    <row r="23" spans="1:16" ht="15.75">
      <c r="A23" s="193" t="s">
        <v>2855</v>
      </c>
      <c r="B23" s="185" t="s">
        <v>624</v>
      </c>
      <c r="C23" s="145" t="s">
        <v>1004</v>
      </c>
      <c r="D23" s="194">
        <v>0</v>
      </c>
      <c r="E23" s="196" t="s">
        <v>47</v>
      </c>
      <c r="F23" s="196" t="s">
        <v>47</v>
      </c>
      <c r="G23" s="196" t="s">
        <v>47</v>
      </c>
      <c r="H23" s="196" t="s">
        <v>47</v>
      </c>
      <c r="I23" s="194">
        <v>0</v>
      </c>
      <c r="J23" s="196" t="s">
        <v>47</v>
      </c>
      <c r="K23" s="196" t="s">
        <v>47</v>
      </c>
      <c r="L23" s="196" t="s">
        <v>47</v>
      </c>
      <c r="M23" s="196" t="s">
        <v>47</v>
      </c>
      <c r="N23" s="145" t="s">
        <v>1004</v>
      </c>
      <c r="O23" s="195">
        <v>0</v>
      </c>
      <c r="P23" s="195">
        <v>0</v>
      </c>
    </row>
    <row r="24" spans="1:16" ht="15.75">
      <c r="A24" s="38" t="s">
        <v>69</v>
      </c>
      <c r="B24" s="36" t="s">
        <v>47</v>
      </c>
      <c r="C24" s="145">
        <v>300000</v>
      </c>
      <c r="D24" s="132">
        <f>SUM(E24:H24)</f>
        <v>0</v>
      </c>
      <c r="E24" s="132">
        <f t="shared" ref="E24:P24" si="1">E25+E60+E80+E81+E85</f>
        <v>0</v>
      </c>
      <c r="F24" s="132">
        <f t="shared" si="1"/>
        <v>0</v>
      </c>
      <c r="G24" s="132">
        <f t="shared" si="1"/>
        <v>0</v>
      </c>
      <c r="H24" s="132">
        <f t="shared" si="1"/>
        <v>0</v>
      </c>
      <c r="I24" s="132">
        <f t="shared" ref="I24:I55" si="2">SUM(J24:M24)</f>
        <v>0</v>
      </c>
      <c r="J24" s="132">
        <f t="shared" si="1"/>
        <v>0</v>
      </c>
      <c r="K24" s="132">
        <f>K25+K60+K80+K81+K85</f>
        <v>0</v>
      </c>
      <c r="L24" s="132">
        <f>L25+L60+L80+L81+L85</f>
        <v>0</v>
      </c>
      <c r="M24" s="132">
        <f t="shared" si="1"/>
        <v>0</v>
      </c>
      <c r="N24" s="145">
        <v>300000</v>
      </c>
      <c r="O24" s="132">
        <f t="shared" si="1"/>
        <v>0</v>
      </c>
      <c r="P24" s="132">
        <f t="shared" si="1"/>
        <v>0</v>
      </c>
    </row>
    <row r="25" spans="1:16" s="140" customFormat="1" ht="15">
      <c r="A25" s="138" t="str">
        <f>VLOOKUP(B25,ДовКЕКВ!A:B,2,FALSE)</f>
        <v>Поточні видатки</v>
      </c>
      <c r="B25" s="139">
        <v>2000</v>
      </c>
      <c r="C25" s="132">
        <f t="shared" ref="C25:C53" si="3">D25+I25+O25+P25</f>
        <v>0</v>
      </c>
      <c r="D25" s="132">
        <f t="shared" ref="D25:D85" si="4">SUM(E25:H25)</f>
        <v>0</v>
      </c>
      <c r="E25" s="132">
        <f t="shared" ref="E25:P25" si="5">E26+E31+E48+E51+E55+E59</f>
        <v>0</v>
      </c>
      <c r="F25" s="132">
        <f t="shared" si="5"/>
        <v>0</v>
      </c>
      <c r="G25" s="132">
        <f t="shared" si="5"/>
        <v>0</v>
      </c>
      <c r="H25" s="132">
        <f t="shared" si="5"/>
        <v>0</v>
      </c>
      <c r="I25" s="132">
        <f t="shared" si="2"/>
        <v>0</v>
      </c>
      <c r="J25" s="132">
        <f t="shared" si="5"/>
        <v>0</v>
      </c>
      <c r="K25" s="132">
        <f>K26+K31+K48+K51+K55+K59</f>
        <v>0</v>
      </c>
      <c r="L25" s="132">
        <f>L26+L31+L48+L51+L55+L59</f>
        <v>0</v>
      </c>
      <c r="M25" s="132">
        <f t="shared" si="5"/>
        <v>0</v>
      </c>
      <c r="N25" s="132">
        <v>0</v>
      </c>
      <c r="O25" s="132">
        <f t="shared" si="5"/>
        <v>0</v>
      </c>
      <c r="P25" s="132">
        <f t="shared" si="5"/>
        <v>0</v>
      </c>
    </row>
    <row r="26" spans="1:16" s="140" customFormat="1" ht="15">
      <c r="A26" s="138" t="s">
        <v>969</v>
      </c>
      <c r="B26" s="139">
        <v>2100</v>
      </c>
      <c r="C26" s="132">
        <f t="shared" si="3"/>
        <v>0</v>
      </c>
      <c r="D26" s="132">
        <f t="shared" si="4"/>
        <v>0</v>
      </c>
      <c r="E26" s="132">
        <f t="shared" ref="E26:P26" si="6">E27+E30</f>
        <v>0</v>
      </c>
      <c r="F26" s="132">
        <f t="shared" si="6"/>
        <v>0</v>
      </c>
      <c r="G26" s="132">
        <f t="shared" si="6"/>
        <v>0</v>
      </c>
      <c r="H26" s="132">
        <f t="shared" si="6"/>
        <v>0</v>
      </c>
      <c r="I26" s="132">
        <f t="shared" si="2"/>
        <v>0</v>
      </c>
      <c r="J26" s="132">
        <f t="shared" si="6"/>
        <v>0</v>
      </c>
      <c r="K26" s="132">
        <f>K27+K30</f>
        <v>0</v>
      </c>
      <c r="L26" s="132">
        <f>L27+L30</f>
        <v>0</v>
      </c>
      <c r="M26" s="132">
        <f t="shared" si="6"/>
        <v>0</v>
      </c>
      <c r="N26" s="132"/>
      <c r="O26" s="132">
        <f t="shared" si="6"/>
        <v>0</v>
      </c>
      <c r="P26" s="132">
        <f t="shared" si="6"/>
        <v>0</v>
      </c>
    </row>
    <row r="27" spans="1:16" s="140" customFormat="1" ht="15">
      <c r="A27" s="138" t="str">
        <f>VLOOKUP(B27,ДовКЕКВ!A:B,2,FALSE)</f>
        <v>Оплата праці</v>
      </c>
      <c r="B27" s="139">
        <v>2110</v>
      </c>
      <c r="C27" s="132">
        <f t="shared" si="3"/>
        <v>0</v>
      </c>
      <c r="D27" s="132">
        <f t="shared" si="4"/>
        <v>0</v>
      </c>
      <c r="E27" s="132">
        <f t="shared" ref="E27:P27" si="7">SUM(E28:E29)</f>
        <v>0</v>
      </c>
      <c r="F27" s="132">
        <f t="shared" si="7"/>
        <v>0</v>
      </c>
      <c r="G27" s="132">
        <f t="shared" si="7"/>
        <v>0</v>
      </c>
      <c r="H27" s="132">
        <f t="shared" si="7"/>
        <v>0</v>
      </c>
      <c r="I27" s="132">
        <f t="shared" si="2"/>
        <v>0</v>
      </c>
      <c r="J27" s="132">
        <f t="shared" si="7"/>
        <v>0</v>
      </c>
      <c r="K27" s="132">
        <f>SUM(K28:K29)</f>
        <v>0</v>
      </c>
      <c r="L27" s="132">
        <f>SUM(L28:L29)</f>
        <v>0</v>
      </c>
      <c r="M27" s="132">
        <f t="shared" si="7"/>
        <v>0</v>
      </c>
      <c r="N27" s="132">
        <f t="shared" si="7"/>
        <v>0</v>
      </c>
      <c r="O27" s="132">
        <f t="shared" si="7"/>
        <v>0</v>
      </c>
      <c r="P27" s="132">
        <f t="shared" si="7"/>
        <v>0</v>
      </c>
    </row>
    <row r="28" spans="1:16" ht="15">
      <c r="A28" s="125" t="str">
        <f>VLOOKUP(B28,ДовКЕКВ!A:B,2,FALSE)</f>
        <v>Заробітна плата</v>
      </c>
      <c r="B28" s="124">
        <v>2111</v>
      </c>
      <c r="C28" s="132">
        <f t="shared" si="3"/>
        <v>0</v>
      </c>
      <c r="D28" s="132">
        <f t="shared" si="4"/>
        <v>0</v>
      </c>
      <c r="E28" s="131">
        <v>0</v>
      </c>
      <c r="F28" s="131">
        <v>0</v>
      </c>
      <c r="G28" s="131">
        <v>0</v>
      </c>
      <c r="H28" s="131">
        <v>0</v>
      </c>
      <c r="I28" s="132">
        <f t="shared" si="2"/>
        <v>0</v>
      </c>
      <c r="J28" s="131">
        <v>0</v>
      </c>
      <c r="K28" s="131">
        <v>0</v>
      </c>
      <c r="L28" s="131">
        <v>0</v>
      </c>
      <c r="M28" s="131">
        <v>0</v>
      </c>
      <c r="N28" s="131">
        <v>0</v>
      </c>
      <c r="O28" s="131">
        <v>0</v>
      </c>
      <c r="P28" s="131">
        <v>0</v>
      </c>
    </row>
    <row r="29" spans="1:16" ht="15">
      <c r="A29" s="125" t="str">
        <f>VLOOKUP(B29,ДовКЕКВ!A:B,2,FALSE)</f>
        <v>Грошове забезпечення військовослужбовців</v>
      </c>
      <c r="B29" s="124">
        <v>2112</v>
      </c>
      <c r="C29" s="132">
        <f t="shared" si="3"/>
        <v>0</v>
      </c>
      <c r="D29" s="132">
        <f t="shared" si="4"/>
        <v>0</v>
      </c>
      <c r="E29" s="131">
        <v>0</v>
      </c>
      <c r="F29" s="131">
        <v>0</v>
      </c>
      <c r="G29" s="131">
        <v>0</v>
      </c>
      <c r="H29" s="131">
        <v>0</v>
      </c>
      <c r="I29" s="132">
        <f t="shared" si="2"/>
        <v>0</v>
      </c>
      <c r="J29" s="131">
        <v>0</v>
      </c>
      <c r="K29" s="131">
        <v>0</v>
      </c>
      <c r="L29" s="131">
        <v>0</v>
      </c>
      <c r="M29" s="131">
        <v>0</v>
      </c>
      <c r="N29" s="131">
        <v>0</v>
      </c>
      <c r="O29" s="131">
        <v>0</v>
      </c>
      <c r="P29" s="131">
        <v>0</v>
      </c>
    </row>
    <row r="30" spans="1:16" ht="15">
      <c r="A30" s="125" t="str">
        <f>VLOOKUP(B30,ДовКЕКВ!A:B,2,FALSE)</f>
        <v>Нарахування на оплату праці</v>
      </c>
      <c r="B30" s="124">
        <v>2120</v>
      </c>
      <c r="C30" s="132">
        <f t="shared" si="3"/>
        <v>0</v>
      </c>
      <c r="D30" s="132">
        <f t="shared" si="4"/>
        <v>0</v>
      </c>
      <c r="E30" s="131">
        <v>0</v>
      </c>
      <c r="F30" s="131">
        <v>0</v>
      </c>
      <c r="G30" s="131">
        <v>0</v>
      </c>
      <c r="H30" s="131">
        <v>0</v>
      </c>
      <c r="I30" s="132">
        <f t="shared" si="2"/>
        <v>0</v>
      </c>
      <c r="J30" s="131">
        <v>0</v>
      </c>
      <c r="K30" s="131">
        <v>0</v>
      </c>
      <c r="L30" s="131">
        <v>0</v>
      </c>
      <c r="M30" s="131">
        <v>0</v>
      </c>
      <c r="N30" s="131">
        <v>0</v>
      </c>
      <c r="O30" s="131">
        <v>0</v>
      </c>
      <c r="P30" s="131">
        <v>0</v>
      </c>
    </row>
    <row r="31" spans="1:16" s="140" customFormat="1" ht="15">
      <c r="A31" s="138" t="str">
        <f>VLOOKUP(B31,ДовКЕКВ!A:B,2,FALSE)</f>
        <v>Використання товарів і послуг</v>
      </c>
      <c r="B31" s="139">
        <v>2200</v>
      </c>
      <c r="C31" s="132">
        <f t="shared" si="3"/>
        <v>0</v>
      </c>
      <c r="D31" s="132">
        <f t="shared" si="4"/>
        <v>0</v>
      </c>
      <c r="E31" s="132">
        <f t="shared" ref="E31:P31" si="8">SUM(E32:E38)+E45</f>
        <v>0</v>
      </c>
      <c r="F31" s="132">
        <f t="shared" si="8"/>
        <v>0</v>
      </c>
      <c r="G31" s="132">
        <f t="shared" si="8"/>
        <v>0</v>
      </c>
      <c r="H31" s="132">
        <f t="shared" si="8"/>
        <v>0</v>
      </c>
      <c r="I31" s="132">
        <f t="shared" si="2"/>
        <v>0</v>
      </c>
      <c r="J31" s="132">
        <f t="shared" si="8"/>
        <v>0</v>
      </c>
      <c r="K31" s="132">
        <f>SUM(K32:K38)+K45</f>
        <v>0</v>
      </c>
      <c r="L31" s="132">
        <f>SUM(L32:L38)+L45</f>
        <v>0</v>
      </c>
      <c r="M31" s="132">
        <f t="shared" si="8"/>
        <v>0</v>
      </c>
      <c r="N31" s="132">
        <f>SUM(N32:N38)+N45</f>
        <v>0</v>
      </c>
      <c r="O31" s="132">
        <f>SUM(O32:O38)+O45</f>
        <v>0</v>
      </c>
      <c r="P31" s="132">
        <f t="shared" si="8"/>
        <v>0</v>
      </c>
    </row>
    <row r="32" spans="1:16" ht="15">
      <c r="A32" s="125" t="str">
        <f>VLOOKUP(B32,ДовКЕКВ!A:B,2,FALSE)</f>
        <v>Предмети, матеріали, обладнання та інвентар</v>
      </c>
      <c r="B32" s="124">
        <v>2210</v>
      </c>
      <c r="C32" s="132">
        <f t="shared" si="3"/>
        <v>0</v>
      </c>
      <c r="D32" s="132">
        <f t="shared" si="4"/>
        <v>0</v>
      </c>
      <c r="E32" s="131">
        <v>0</v>
      </c>
      <c r="F32" s="131">
        <v>0</v>
      </c>
      <c r="G32" s="131">
        <v>0</v>
      </c>
      <c r="H32" s="131">
        <v>0</v>
      </c>
      <c r="I32" s="132">
        <f t="shared" si="2"/>
        <v>0</v>
      </c>
      <c r="J32" s="131">
        <v>0</v>
      </c>
      <c r="K32" s="131">
        <v>0</v>
      </c>
      <c r="L32" s="131">
        <v>0</v>
      </c>
      <c r="M32" s="131">
        <v>0</v>
      </c>
      <c r="N32" s="131">
        <v>0</v>
      </c>
      <c r="O32" s="131">
        <v>0</v>
      </c>
      <c r="P32" s="131">
        <v>0</v>
      </c>
    </row>
    <row r="33" spans="1:16" ht="15">
      <c r="A33" s="125" t="str">
        <f>VLOOKUP(B33,ДовКЕКВ!A:B,2,FALSE)</f>
        <v>Медикаменти та перев'язувальні матеріали</v>
      </c>
      <c r="B33" s="124">
        <v>2220</v>
      </c>
      <c r="C33" s="132">
        <f t="shared" si="3"/>
        <v>0</v>
      </c>
      <c r="D33" s="132">
        <f t="shared" si="4"/>
        <v>0</v>
      </c>
      <c r="E33" s="131">
        <v>0</v>
      </c>
      <c r="F33" s="131">
        <v>0</v>
      </c>
      <c r="G33" s="131">
        <v>0</v>
      </c>
      <c r="H33" s="131">
        <v>0</v>
      </c>
      <c r="I33" s="132">
        <f t="shared" si="2"/>
        <v>0</v>
      </c>
      <c r="J33" s="131">
        <v>0</v>
      </c>
      <c r="K33" s="131">
        <v>0</v>
      </c>
      <c r="L33" s="131">
        <v>0</v>
      </c>
      <c r="M33" s="131">
        <v>0</v>
      </c>
      <c r="N33" s="131"/>
      <c r="O33" s="131">
        <v>0</v>
      </c>
      <c r="P33" s="131">
        <v>0</v>
      </c>
    </row>
    <row r="34" spans="1:16" ht="15">
      <c r="A34" s="125" t="str">
        <f>VLOOKUP(B34,ДовКЕКВ!A:B,2,FALSE)</f>
        <v>Продукти харчування</v>
      </c>
      <c r="B34" s="124">
        <v>2230</v>
      </c>
      <c r="C34" s="132">
        <f t="shared" si="3"/>
        <v>0</v>
      </c>
      <c r="D34" s="132">
        <f t="shared" si="4"/>
        <v>0</v>
      </c>
      <c r="E34" s="131" t="s">
        <v>1004</v>
      </c>
      <c r="F34" s="131">
        <v>0</v>
      </c>
      <c r="G34" s="131">
        <v>0</v>
      </c>
      <c r="H34" s="131">
        <v>0</v>
      </c>
      <c r="I34" s="132">
        <f t="shared" si="2"/>
        <v>0</v>
      </c>
      <c r="J34" s="131">
        <v>0</v>
      </c>
      <c r="K34" s="131">
        <v>0</v>
      </c>
      <c r="L34" s="131">
        <v>0</v>
      </c>
      <c r="M34" s="131">
        <v>0</v>
      </c>
      <c r="N34" s="131"/>
      <c r="O34" s="131">
        <v>0</v>
      </c>
      <c r="P34" s="131">
        <v>0</v>
      </c>
    </row>
    <row r="35" spans="1:16" ht="15">
      <c r="A35" s="125" t="str">
        <f>VLOOKUP(B35,ДовКЕКВ!A:B,2,FALSE)</f>
        <v>Оплата послуг (крім комунальних)</v>
      </c>
      <c r="B35" s="124">
        <v>2240</v>
      </c>
      <c r="C35" s="132">
        <f t="shared" si="3"/>
        <v>0</v>
      </c>
      <c r="D35" s="132">
        <f t="shared" si="4"/>
        <v>0</v>
      </c>
      <c r="E35" s="131">
        <v>0</v>
      </c>
      <c r="F35" s="131">
        <v>0</v>
      </c>
      <c r="G35" s="131">
        <v>0</v>
      </c>
      <c r="H35" s="131">
        <v>0</v>
      </c>
      <c r="I35" s="132">
        <f t="shared" si="2"/>
        <v>0</v>
      </c>
      <c r="J35" s="131">
        <v>0</v>
      </c>
      <c r="K35" s="131">
        <v>0</v>
      </c>
      <c r="L35" s="131">
        <v>0</v>
      </c>
      <c r="M35" s="131">
        <v>0</v>
      </c>
      <c r="N35" s="131"/>
      <c r="O35" s="131">
        <v>0</v>
      </c>
      <c r="P35" s="131">
        <v>0</v>
      </c>
    </row>
    <row r="36" spans="1:16" ht="15">
      <c r="A36" s="125" t="str">
        <f>VLOOKUP(B36,ДовКЕКВ!A:B,2,FALSE)</f>
        <v>Видатки на відрядження</v>
      </c>
      <c r="B36" s="124">
        <v>2250</v>
      </c>
      <c r="C36" s="132">
        <f t="shared" si="3"/>
        <v>0</v>
      </c>
      <c r="D36" s="132">
        <f t="shared" si="4"/>
        <v>0</v>
      </c>
      <c r="E36" s="131">
        <v>0</v>
      </c>
      <c r="F36" s="131">
        <v>0</v>
      </c>
      <c r="G36" s="131">
        <v>0</v>
      </c>
      <c r="H36" s="131">
        <v>0</v>
      </c>
      <c r="I36" s="132">
        <f t="shared" si="2"/>
        <v>0</v>
      </c>
      <c r="J36" s="131">
        <v>0</v>
      </c>
      <c r="K36" s="131">
        <v>0</v>
      </c>
      <c r="L36" s="131">
        <v>0</v>
      </c>
      <c r="M36" s="131">
        <v>0</v>
      </c>
      <c r="N36" s="131"/>
      <c r="O36" s="131">
        <v>0</v>
      </c>
      <c r="P36" s="131">
        <v>0</v>
      </c>
    </row>
    <row r="37" spans="1:16" ht="15">
      <c r="A37" s="134" t="str">
        <f>VLOOKUP(B37,ДовКЕКВ!A:B,2,FALSE)</f>
        <v>Видатки та заходи спеціального призначення</v>
      </c>
      <c r="B37" s="124">
        <v>2260</v>
      </c>
      <c r="C37" s="132">
        <f t="shared" si="3"/>
        <v>0</v>
      </c>
      <c r="D37" s="132">
        <f t="shared" si="4"/>
        <v>0</v>
      </c>
      <c r="E37" s="131">
        <v>0</v>
      </c>
      <c r="F37" s="131">
        <v>0</v>
      </c>
      <c r="G37" s="131">
        <v>0</v>
      </c>
      <c r="H37" s="131">
        <v>0</v>
      </c>
      <c r="I37" s="132">
        <f t="shared" si="2"/>
        <v>0</v>
      </c>
      <c r="J37" s="131">
        <v>0</v>
      </c>
      <c r="K37" s="131">
        <v>0</v>
      </c>
      <c r="L37" s="131">
        <v>0</v>
      </c>
      <c r="M37" s="131">
        <v>0</v>
      </c>
      <c r="N37" s="131"/>
      <c r="O37" s="131">
        <v>0</v>
      </c>
      <c r="P37" s="131">
        <v>0</v>
      </c>
    </row>
    <row r="38" spans="1:16" s="140" customFormat="1" ht="15">
      <c r="A38" s="138" t="str">
        <f>VLOOKUP(B38,ДовКЕКВ!A:B,2,FALSE)</f>
        <v>Оплата комунальних послуг та енергоносіїв</v>
      </c>
      <c r="B38" s="139">
        <v>2270</v>
      </c>
      <c r="C38" s="132">
        <f t="shared" si="3"/>
        <v>0</v>
      </c>
      <c r="D38" s="132">
        <f>SUM(E38:H38)</f>
        <v>0</v>
      </c>
      <c r="E38" s="132">
        <f>SUM(E39:E44)</f>
        <v>0</v>
      </c>
      <c r="F38" s="132">
        <f>SUM(F39:F44)</f>
        <v>0</v>
      </c>
      <c r="G38" s="132">
        <f>SUM(G39:G44)</f>
        <v>0</v>
      </c>
      <c r="H38" s="132">
        <f>SUM(H39:H44)</f>
        <v>0</v>
      </c>
      <c r="I38" s="132">
        <f t="shared" si="2"/>
        <v>0</v>
      </c>
      <c r="J38" s="132">
        <f>SUM(J39:J44)</f>
        <v>0</v>
      </c>
      <c r="K38" s="132">
        <f t="shared" ref="K38:P38" si="9">SUM(K39:K44)</f>
        <v>0</v>
      </c>
      <c r="L38" s="132">
        <f t="shared" si="9"/>
        <v>0</v>
      </c>
      <c r="M38" s="132">
        <f t="shared" si="9"/>
        <v>0</v>
      </c>
      <c r="N38" s="132">
        <f t="shared" si="9"/>
        <v>0</v>
      </c>
      <c r="O38" s="132">
        <f t="shared" si="9"/>
        <v>0</v>
      </c>
      <c r="P38" s="132">
        <f t="shared" si="9"/>
        <v>0</v>
      </c>
    </row>
    <row r="39" spans="1:16" ht="15">
      <c r="A39" s="125" t="str">
        <f>VLOOKUP(B39,ДовКЕКВ!A:B,2,FALSE)</f>
        <v>Оплата теплопостачання</v>
      </c>
      <c r="B39" s="124">
        <v>2271</v>
      </c>
      <c r="C39" s="132">
        <f t="shared" si="3"/>
        <v>0</v>
      </c>
      <c r="D39" s="132">
        <f t="shared" si="4"/>
        <v>0</v>
      </c>
      <c r="E39" s="131">
        <v>0</v>
      </c>
      <c r="F39" s="131">
        <v>0</v>
      </c>
      <c r="G39" s="131">
        <v>0</v>
      </c>
      <c r="H39" s="131">
        <v>0</v>
      </c>
      <c r="I39" s="132">
        <f t="shared" si="2"/>
        <v>0</v>
      </c>
      <c r="J39" s="131">
        <v>0</v>
      </c>
      <c r="K39" s="131">
        <v>0</v>
      </c>
      <c r="L39" s="131">
        <v>0</v>
      </c>
      <c r="M39" s="131">
        <v>0</v>
      </c>
      <c r="N39" s="131"/>
      <c r="O39" s="131">
        <v>0</v>
      </c>
      <c r="P39" s="131">
        <v>0</v>
      </c>
    </row>
    <row r="40" spans="1:16" ht="15">
      <c r="A40" s="125" t="str">
        <f>VLOOKUP(B40,ДовКЕКВ!A:B,2,FALSE)</f>
        <v>Оплата водопостачання та водовідведення</v>
      </c>
      <c r="B40" s="124">
        <v>2272</v>
      </c>
      <c r="C40" s="132">
        <f t="shared" si="3"/>
        <v>0</v>
      </c>
      <c r="D40" s="132">
        <f t="shared" si="4"/>
        <v>0</v>
      </c>
      <c r="E40" s="131">
        <v>0</v>
      </c>
      <c r="F40" s="131">
        <v>0</v>
      </c>
      <c r="G40" s="131">
        <v>0</v>
      </c>
      <c r="H40" s="131">
        <v>0</v>
      </c>
      <c r="I40" s="132">
        <f t="shared" si="2"/>
        <v>0</v>
      </c>
      <c r="J40" s="131">
        <v>0</v>
      </c>
      <c r="K40" s="131">
        <v>0</v>
      </c>
      <c r="L40" s="131">
        <v>0</v>
      </c>
      <c r="M40" s="131">
        <v>0</v>
      </c>
      <c r="N40" s="131"/>
      <c r="O40" s="131">
        <v>0</v>
      </c>
      <c r="P40" s="131">
        <v>0</v>
      </c>
    </row>
    <row r="41" spans="1:16" ht="15">
      <c r="A41" s="125" t="str">
        <f>VLOOKUP(B41,ДовКЕКВ!A:B,2,FALSE)</f>
        <v>Оплата електроенергії</v>
      </c>
      <c r="B41" s="124">
        <v>2273</v>
      </c>
      <c r="C41" s="132">
        <f t="shared" si="3"/>
        <v>0</v>
      </c>
      <c r="D41" s="132">
        <f t="shared" si="4"/>
        <v>0</v>
      </c>
      <c r="E41" s="131">
        <v>0</v>
      </c>
      <c r="F41" s="131">
        <v>0</v>
      </c>
      <c r="G41" s="131">
        <v>0</v>
      </c>
      <c r="H41" s="131">
        <v>0</v>
      </c>
      <c r="I41" s="132">
        <f t="shared" si="2"/>
        <v>0</v>
      </c>
      <c r="J41" s="131">
        <v>0</v>
      </c>
      <c r="K41" s="131">
        <v>0</v>
      </c>
      <c r="L41" s="131">
        <v>0</v>
      </c>
      <c r="M41" s="131">
        <v>0</v>
      </c>
      <c r="N41" s="131"/>
      <c r="O41" s="131">
        <v>0</v>
      </c>
      <c r="P41" s="131">
        <v>0</v>
      </c>
    </row>
    <row r="42" spans="1:16" ht="15">
      <c r="A42" s="125" t="str">
        <f>VLOOKUP(B42,ДовКЕКВ!A:B,2,FALSE)</f>
        <v>Оплата природного газу</v>
      </c>
      <c r="B42" s="124">
        <v>2274</v>
      </c>
      <c r="C42" s="132">
        <f t="shared" si="3"/>
        <v>0</v>
      </c>
      <c r="D42" s="132">
        <f t="shared" si="4"/>
        <v>0</v>
      </c>
      <c r="E42" s="131">
        <v>0</v>
      </c>
      <c r="F42" s="131">
        <v>0</v>
      </c>
      <c r="G42" s="131">
        <v>0</v>
      </c>
      <c r="H42" s="131">
        <v>0</v>
      </c>
      <c r="I42" s="132">
        <f t="shared" si="2"/>
        <v>0</v>
      </c>
      <c r="J42" s="131">
        <v>0</v>
      </c>
      <c r="K42" s="131">
        <v>0</v>
      </c>
      <c r="L42" s="131">
        <v>0</v>
      </c>
      <c r="M42" s="131">
        <v>0</v>
      </c>
      <c r="N42" s="131"/>
      <c r="O42" s="131">
        <v>0</v>
      </c>
      <c r="P42" s="131">
        <v>0</v>
      </c>
    </row>
    <row r="43" spans="1:16" ht="15">
      <c r="A43" s="125" t="str">
        <f>VLOOKUP(B43,ДовКЕКВ!A:B,2,FALSE)</f>
        <v>Оплата інших енергоносіїв та інших комунальних послуг</v>
      </c>
      <c r="B43" s="124">
        <v>2275</v>
      </c>
      <c r="C43" s="132">
        <f t="shared" si="3"/>
        <v>0</v>
      </c>
      <c r="D43" s="132">
        <f t="shared" si="4"/>
        <v>0</v>
      </c>
      <c r="E43" s="131">
        <v>0</v>
      </c>
      <c r="F43" s="131">
        <v>0</v>
      </c>
      <c r="G43" s="131">
        <v>0</v>
      </c>
      <c r="H43" s="131">
        <v>0</v>
      </c>
      <c r="I43" s="132">
        <f t="shared" si="2"/>
        <v>0</v>
      </c>
      <c r="J43" s="131">
        <v>0</v>
      </c>
      <c r="K43" s="131">
        <v>0</v>
      </c>
      <c r="L43" s="131">
        <v>0</v>
      </c>
      <c r="M43" s="131">
        <v>0</v>
      </c>
      <c r="N43" s="131"/>
      <c r="O43" s="131">
        <v>0</v>
      </c>
      <c r="P43" s="131">
        <v>0</v>
      </c>
    </row>
    <row r="44" spans="1:16" ht="15">
      <c r="A44" s="125" t="str">
        <f>VLOOKUP(B44,ДовКЕКВ!A:B,2,FALSE)</f>
        <v xml:space="preserve">Оплата енергосервісу </v>
      </c>
      <c r="B44" s="124">
        <v>2276</v>
      </c>
      <c r="C44" s="132">
        <f t="shared" si="3"/>
        <v>0</v>
      </c>
      <c r="D44" s="132">
        <f t="shared" si="4"/>
        <v>0</v>
      </c>
      <c r="E44" s="131">
        <v>0</v>
      </c>
      <c r="F44" s="131">
        <v>0</v>
      </c>
      <c r="G44" s="131">
        <v>0</v>
      </c>
      <c r="H44" s="131">
        <v>0</v>
      </c>
      <c r="I44" s="132">
        <f t="shared" si="2"/>
        <v>0</v>
      </c>
      <c r="J44" s="131">
        <v>0</v>
      </c>
      <c r="K44" s="131">
        <v>0</v>
      </c>
      <c r="L44" s="131">
        <v>0</v>
      </c>
      <c r="M44" s="131">
        <v>0</v>
      </c>
      <c r="N44" s="131"/>
      <c r="O44" s="131">
        <v>0</v>
      </c>
      <c r="P44" s="131">
        <v>0</v>
      </c>
    </row>
    <row r="45" spans="1:16" s="140" customFormat="1" ht="30">
      <c r="A45" s="138" t="str">
        <f>VLOOKUP(B45,ДовКЕКВ!A:B,2,FALSE)</f>
        <v>Дослідження і розробки, окремі заходи по реалізації державних (регіональних) програм</v>
      </c>
      <c r="B45" s="139">
        <v>2280</v>
      </c>
      <c r="C45" s="132">
        <f t="shared" si="3"/>
        <v>0</v>
      </c>
      <c r="D45" s="132">
        <f t="shared" si="4"/>
        <v>0</v>
      </c>
      <c r="E45" s="132">
        <f t="shared" ref="E45:P45" si="10">SUM(E46:E47)</f>
        <v>0</v>
      </c>
      <c r="F45" s="132">
        <f t="shared" si="10"/>
        <v>0</v>
      </c>
      <c r="G45" s="132">
        <f t="shared" si="10"/>
        <v>0</v>
      </c>
      <c r="H45" s="132">
        <f t="shared" si="10"/>
        <v>0</v>
      </c>
      <c r="I45" s="132">
        <f t="shared" si="2"/>
        <v>0</v>
      </c>
      <c r="J45" s="132">
        <f t="shared" si="10"/>
        <v>0</v>
      </c>
      <c r="K45" s="132">
        <f>SUM(K46:K47)</f>
        <v>0</v>
      </c>
      <c r="L45" s="132">
        <f>SUM(L46:L47)</f>
        <v>0</v>
      </c>
      <c r="M45" s="132">
        <f t="shared" si="10"/>
        <v>0</v>
      </c>
      <c r="N45" s="132">
        <f t="shared" si="10"/>
        <v>0</v>
      </c>
      <c r="O45" s="132">
        <f t="shared" si="10"/>
        <v>0</v>
      </c>
      <c r="P45" s="132">
        <f t="shared" si="10"/>
        <v>0</v>
      </c>
    </row>
    <row r="46" spans="1:16" ht="25.5" customHeight="1">
      <c r="A46" s="134" t="str">
        <f>VLOOKUP(B46,ДовКЕКВ!A:B,2,FALSE)</f>
        <v>Дослідження і розробки, окремі заходи розвитку по реалізації державних (регіональних) програм</v>
      </c>
      <c r="B46" s="124">
        <v>2281</v>
      </c>
      <c r="C46" s="132">
        <f t="shared" si="3"/>
        <v>0</v>
      </c>
      <c r="D46" s="132">
        <f t="shared" si="4"/>
        <v>0</v>
      </c>
      <c r="E46" s="131">
        <v>0</v>
      </c>
      <c r="F46" s="131">
        <v>0</v>
      </c>
      <c r="G46" s="131">
        <v>0</v>
      </c>
      <c r="H46" s="131">
        <v>0</v>
      </c>
      <c r="I46" s="132">
        <f t="shared" si="2"/>
        <v>0</v>
      </c>
      <c r="J46" s="131">
        <v>0</v>
      </c>
      <c r="K46" s="131">
        <v>0</v>
      </c>
      <c r="L46" s="131">
        <v>0</v>
      </c>
      <c r="M46" s="131">
        <v>0</v>
      </c>
      <c r="N46" s="131"/>
      <c r="O46" s="131">
        <v>0</v>
      </c>
      <c r="P46" s="131">
        <v>0</v>
      </c>
    </row>
    <row r="47" spans="1:16" ht="30">
      <c r="A47" s="125" t="str">
        <f>VLOOKUP(B47,ДовКЕКВ!A:B,2,FALSE)</f>
        <v>Окремі заходи по реалізації державних (регіональних) програм, не віднесені до заходів розвитку</v>
      </c>
      <c r="B47" s="124">
        <v>2282</v>
      </c>
      <c r="C47" s="132">
        <f t="shared" si="3"/>
        <v>0</v>
      </c>
      <c r="D47" s="132">
        <f t="shared" si="4"/>
        <v>0</v>
      </c>
      <c r="E47" s="131">
        <v>0</v>
      </c>
      <c r="F47" s="131">
        <v>0</v>
      </c>
      <c r="G47" s="131">
        <v>0</v>
      </c>
      <c r="H47" s="131">
        <v>0</v>
      </c>
      <c r="I47" s="132">
        <f t="shared" si="2"/>
        <v>0</v>
      </c>
      <c r="J47" s="131">
        <v>0</v>
      </c>
      <c r="K47" s="131">
        <v>0</v>
      </c>
      <c r="L47" s="131">
        <v>0</v>
      </c>
      <c r="M47" s="131">
        <v>0</v>
      </c>
      <c r="N47" s="131"/>
      <c r="O47" s="131">
        <v>0</v>
      </c>
      <c r="P47" s="131">
        <v>0</v>
      </c>
    </row>
    <row r="48" spans="1:16" s="140" customFormat="1" ht="15">
      <c r="A48" s="138" t="str">
        <f>VLOOKUP(B48,ДовКЕКВ!A:B,2,FALSE)</f>
        <v>Обслуговування боргових зобов'язань</v>
      </c>
      <c r="B48" s="139">
        <v>2400</v>
      </c>
      <c r="C48" s="132">
        <f t="shared" si="3"/>
        <v>0</v>
      </c>
      <c r="D48" s="132">
        <f t="shared" si="4"/>
        <v>0</v>
      </c>
      <c r="E48" s="132">
        <f t="shared" ref="E48:P48" si="11">SUM(E49:E50)</f>
        <v>0</v>
      </c>
      <c r="F48" s="132">
        <f t="shared" si="11"/>
        <v>0</v>
      </c>
      <c r="G48" s="132">
        <f t="shared" si="11"/>
        <v>0</v>
      </c>
      <c r="H48" s="132">
        <f t="shared" si="11"/>
        <v>0</v>
      </c>
      <c r="I48" s="132">
        <f t="shared" si="2"/>
        <v>0</v>
      </c>
      <c r="J48" s="132">
        <f t="shared" si="11"/>
        <v>0</v>
      </c>
      <c r="K48" s="132">
        <f>SUM(K49:K50)</f>
        <v>0</v>
      </c>
      <c r="L48" s="132">
        <f>SUM(L49:L50)</f>
        <v>0</v>
      </c>
      <c r="M48" s="132">
        <f t="shared" si="11"/>
        <v>0</v>
      </c>
      <c r="N48" s="132">
        <f t="shared" si="11"/>
        <v>0</v>
      </c>
      <c r="O48" s="132">
        <f t="shared" si="11"/>
        <v>0</v>
      </c>
      <c r="P48" s="132">
        <f t="shared" si="11"/>
        <v>0</v>
      </c>
    </row>
    <row r="49" spans="1:16" ht="15">
      <c r="A49" s="125" t="str">
        <f>VLOOKUP(B49,ДовКЕКВ!A:B,2,FALSE)</f>
        <v>Обслуговування внутрішніх боргових зобов'язань</v>
      </c>
      <c r="B49" s="124">
        <v>2410</v>
      </c>
      <c r="C49" s="132">
        <f t="shared" si="3"/>
        <v>0</v>
      </c>
      <c r="D49" s="132">
        <f t="shared" si="4"/>
        <v>0</v>
      </c>
      <c r="E49" s="131">
        <v>0</v>
      </c>
      <c r="F49" s="131">
        <v>0</v>
      </c>
      <c r="G49" s="131">
        <v>0</v>
      </c>
      <c r="H49" s="131">
        <v>0</v>
      </c>
      <c r="I49" s="132">
        <f t="shared" si="2"/>
        <v>0</v>
      </c>
      <c r="J49" s="131">
        <v>0</v>
      </c>
      <c r="K49" s="131">
        <v>0</v>
      </c>
      <c r="L49" s="131">
        <v>0</v>
      </c>
      <c r="M49" s="131">
        <v>0</v>
      </c>
      <c r="N49" s="131"/>
      <c r="O49" s="131">
        <v>0</v>
      </c>
      <c r="P49" s="131">
        <v>0</v>
      </c>
    </row>
    <row r="50" spans="1:16" ht="15">
      <c r="A50" s="125" t="str">
        <f>VLOOKUP(B50,ДовКЕКВ!A:B,2,FALSE)</f>
        <v>Обслуговування зовнішніх боргових зобов'язань</v>
      </c>
      <c r="B50" s="124">
        <v>2420</v>
      </c>
      <c r="C50" s="132">
        <f t="shared" si="3"/>
        <v>0</v>
      </c>
      <c r="D50" s="132">
        <f t="shared" si="4"/>
        <v>0</v>
      </c>
      <c r="E50" s="131">
        <v>0</v>
      </c>
      <c r="F50" s="131">
        <v>0</v>
      </c>
      <c r="G50" s="131">
        <v>0</v>
      </c>
      <c r="H50" s="131">
        <v>0</v>
      </c>
      <c r="I50" s="132">
        <f t="shared" si="2"/>
        <v>0</v>
      </c>
      <c r="J50" s="131">
        <v>0</v>
      </c>
      <c r="K50" s="131">
        <v>0</v>
      </c>
      <c r="L50" s="131">
        <v>0</v>
      </c>
      <c r="M50" s="131">
        <v>0</v>
      </c>
      <c r="N50" s="131"/>
      <c r="O50" s="131">
        <v>0</v>
      </c>
      <c r="P50" s="131">
        <v>0</v>
      </c>
    </row>
    <row r="51" spans="1:16" s="140" customFormat="1" ht="15">
      <c r="A51" s="141" t="str">
        <f>VLOOKUP(B51,ДовКЕКВ!A:B,2,FALSE)</f>
        <v>Поточні трансферти</v>
      </c>
      <c r="B51" s="139">
        <v>2600</v>
      </c>
      <c r="C51" s="132">
        <f t="shared" si="3"/>
        <v>0</v>
      </c>
      <c r="D51" s="132">
        <f t="shared" si="4"/>
        <v>0</v>
      </c>
      <c r="E51" s="132">
        <f t="shared" ref="E51:P51" si="12">SUM(E52:E54)</f>
        <v>0</v>
      </c>
      <c r="F51" s="132">
        <f t="shared" si="12"/>
        <v>0</v>
      </c>
      <c r="G51" s="132">
        <f t="shared" si="12"/>
        <v>0</v>
      </c>
      <c r="H51" s="132">
        <f t="shared" si="12"/>
        <v>0</v>
      </c>
      <c r="I51" s="132">
        <f t="shared" si="2"/>
        <v>0</v>
      </c>
      <c r="J51" s="132">
        <f t="shared" si="12"/>
        <v>0</v>
      </c>
      <c r="K51" s="132">
        <f>SUM(K52:K54)</f>
        <v>0</v>
      </c>
      <c r="L51" s="132">
        <f>SUM(L52:L54)</f>
        <v>0</v>
      </c>
      <c r="M51" s="132">
        <f t="shared" si="12"/>
        <v>0</v>
      </c>
      <c r="N51" s="132">
        <f t="shared" si="12"/>
        <v>0</v>
      </c>
      <c r="O51" s="132">
        <f t="shared" si="12"/>
        <v>0</v>
      </c>
      <c r="P51" s="132">
        <f t="shared" si="12"/>
        <v>0</v>
      </c>
    </row>
    <row r="52" spans="1:16" ht="25.5">
      <c r="A52" s="135" t="str">
        <f>VLOOKUP(B52,ДовКЕКВ!A:B,2,FALSE)</f>
        <v>Субсидії та поточні трансферти підприємствам (установам, організаціям)</v>
      </c>
      <c r="B52" s="124">
        <v>2610</v>
      </c>
      <c r="C52" s="132">
        <f t="shared" si="3"/>
        <v>0</v>
      </c>
      <c r="D52" s="132">
        <f t="shared" si="4"/>
        <v>0</v>
      </c>
      <c r="E52" s="131">
        <v>0</v>
      </c>
      <c r="F52" s="131">
        <v>0</v>
      </c>
      <c r="G52" s="131">
        <v>0</v>
      </c>
      <c r="H52" s="131">
        <v>0</v>
      </c>
      <c r="I52" s="132">
        <f t="shared" si="2"/>
        <v>0</v>
      </c>
      <c r="J52" s="131">
        <v>0</v>
      </c>
      <c r="K52" s="131">
        <v>0</v>
      </c>
      <c r="L52" s="131">
        <v>0</v>
      </c>
      <c r="M52" s="131">
        <v>0</v>
      </c>
      <c r="N52" s="131"/>
      <c r="O52" s="131">
        <v>0</v>
      </c>
      <c r="P52" s="131">
        <v>0</v>
      </c>
    </row>
    <row r="53" spans="1:16" ht="30">
      <c r="A53" s="125" t="str">
        <f>VLOOKUP(B53,ДовКЕКВ!A:B,2,FALSE)</f>
        <v>Поточні трансферти органам державного управління інших рівнів</v>
      </c>
      <c r="B53" s="124">
        <v>2620</v>
      </c>
      <c r="C53" s="132">
        <f t="shared" si="3"/>
        <v>0</v>
      </c>
      <c r="D53" s="132">
        <f t="shared" si="4"/>
        <v>0</v>
      </c>
      <c r="E53" s="131">
        <v>0</v>
      </c>
      <c r="F53" s="131">
        <v>0</v>
      </c>
      <c r="G53" s="131">
        <v>0</v>
      </c>
      <c r="H53" s="131">
        <v>0</v>
      </c>
      <c r="I53" s="132">
        <f t="shared" si="2"/>
        <v>0</v>
      </c>
      <c r="J53" s="131">
        <v>0</v>
      </c>
      <c r="K53" s="131">
        <v>0</v>
      </c>
      <c r="L53" s="131">
        <v>0</v>
      </c>
      <c r="M53" s="131">
        <v>0</v>
      </c>
      <c r="N53" s="131"/>
      <c r="O53" s="131">
        <v>0</v>
      </c>
      <c r="P53" s="131">
        <v>0</v>
      </c>
    </row>
    <row r="54" spans="1:16" ht="30">
      <c r="A54" s="125" t="str">
        <f>VLOOKUP(B54,ДовКЕКВ!A:B,2,FALSE)</f>
        <v>Поточні трансферти урядам іноземних держав та міжнародним організаціям</v>
      </c>
      <c r="B54" s="124">
        <v>2630</v>
      </c>
      <c r="C54" s="132">
        <f t="shared" ref="C54:C79" si="13">D54+I54+O54+P54</f>
        <v>0</v>
      </c>
      <c r="D54" s="132">
        <f t="shared" si="4"/>
        <v>0</v>
      </c>
      <c r="E54" s="131">
        <v>0</v>
      </c>
      <c r="F54" s="131">
        <v>0</v>
      </c>
      <c r="G54" s="131">
        <v>0</v>
      </c>
      <c r="H54" s="131">
        <v>0</v>
      </c>
      <c r="I54" s="132">
        <f t="shared" si="2"/>
        <v>0</v>
      </c>
      <c r="J54" s="131">
        <v>0</v>
      </c>
      <c r="K54" s="131">
        <v>0</v>
      </c>
      <c r="L54" s="131">
        <v>0</v>
      </c>
      <c r="M54" s="131">
        <v>0</v>
      </c>
      <c r="N54" s="131"/>
      <c r="O54" s="131">
        <v>0</v>
      </c>
      <c r="P54" s="131">
        <v>0</v>
      </c>
    </row>
    <row r="55" spans="1:16" s="140" customFormat="1" ht="15">
      <c r="A55" s="138" t="str">
        <f>VLOOKUP(B55,ДовКЕКВ!A:B,2,FALSE)</f>
        <v>Соціальне забезпечення</v>
      </c>
      <c r="B55" s="139">
        <v>2700</v>
      </c>
      <c r="C55" s="132">
        <f t="shared" si="13"/>
        <v>0</v>
      </c>
      <c r="D55" s="132">
        <f t="shared" si="4"/>
        <v>0</v>
      </c>
      <c r="E55" s="132">
        <f t="shared" ref="E55:P55" si="14">SUM(E56:E58)</f>
        <v>0</v>
      </c>
      <c r="F55" s="132">
        <f t="shared" si="14"/>
        <v>0</v>
      </c>
      <c r="G55" s="132">
        <f t="shared" si="14"/>
        <v>0</v>
      </c>
      <c r="H55" s="132">
        <f t="shared" si="14"/>
        <v>0</v>
      </c>
      <c r="I55" s="132">
        <f t="shared" si="2"/>
        <v>0</v>
      </c>
      <c r="J55" s="132">
        <f t="shared" si="14"/>
        <v>0</v>
      </c>
      <c r="K55" s="132">
        <f>SUM(K56:K58)</f>
        <v>0</v>
      </c>
      <c r="L55" s="132">
        <f>SUM(L56:L58)</f>
        <v>0</v>
      </c>
      <c r="M55" s="132">
        <f t="shared" si="14"/>
        <v>0</v>
      </c>
      <c r="N55" s="132">
        <f t="shared" si="14"/>
        <v>0</v>
      </c>
      <c r="O55" s="132">
        <f t="shared" si="14"/>
        <v>0</v>
      </c>
      <c r="P55" s="132">
        <f t="shared" si="14"/>
        <v>0</v>
      </c>
    </row>
    <row r="56" spans="1:16" ht="15">
      <c r="A56" s="125" t="str">
        <f>VLOOKUP(B56,ДовКЕКВ!A:B,2,FALSE)</f>
        <v>Виплата пенсій і допомоги</v>
      </c>
      <c r="B56" s="124">
        <v>2710</v>
      </c>
      <c r="C56" s="132">
        <f t="shared" si="13"/>
        <v>0</v>
      </c>
      <c r="D56" s="132">
        <f t="shared" si="4"/>
        <v>0</v>
      </c>
      <c r="E56" s="131">
        <v>0</v>
      </c>
      <c r="F56" s="131">
        <v>0</v>
      </c>
      <c r="G56" s="131">
        <v>0</v>
      </c>
      <c r="H56" s="131">
        <v>0</v>
      </c>
      <c r="I56" s="132">
        <f t="shared" ref="I56:I79" si="15">SUM(J56:M56)</f>
        <v>0</v>
      </c>
      <c r="J56" s="131">
        <v>0</v>
      </c>
      <c r="K56" s="131">
        <v>0</v>
      </c>
      <c r="L56" s="131">
        <v>0</v>
      </c>
      <c r="M56" s="131">
        <v>0</v>
      </c>
      <c r="N56" s="131">
        <v>0</v>
      </c>
      <c r="O56" s="131">
        <v>0</v>
      </c>
      <c r="P56" s="131">
        <v>0</v>
      </c>
    </row>
    <row r="57" spans="1:16" ht="15">
      <c r="A57" s="125" t="str">
        <f>VLOOKUP(B57,ДовКЕКВ!A:B,2,FALSE)</f>
        <v>Стипендії</v>
      </c>
      <c r="B57" s="124">
        <v>2720</v>
      </c>
      <c r="C57" s="132">
        <f t="shared" si="13"/>
        <v>0</v>
      </c>
      <c r="D57" s="132">
        <f t="shared" si="4"/>
        <v>0</v>
      </c>
      <c r="E57" s="131">
        <v>0</v>
      </c>
      <c r="F57" s="131">
        <v>0</v>
      </c>
      <c r="G57" s="131">
        <v>0</v>
      </c>
      <c r="H57" s="131">
        <v>0</v>
      </c>
      <c r="I57" s="132">
        <f t="shared" si="15"/>
        <v>0</v>
      </c>
      <c r="J57" s="131">
        <v>0</v>
      </c>
      <c r="K57" s="131">
        <v>0</v>
      </c>
      <c r="L57" s="131">
        <v>0</v>
      </c>
      <c r="M57" s="131">
        <v>0</v>
      </c>
      <c r="N57" s="131">
        <v>0</v>
      </c>
      <c r="O57" s="131">
        <v>0</v>
      </c>
      <c r="P57" s="131">
        <v>0</v>
      </c>
    </row>
    <row r="58" spans="1:16" ht="15">
      <c r="A58" s="125" t="str">
        <f>VLOOKUP(B58,ДовКЕКВ!A:B,2,FALSE)</f>
        <v>Інші виплати населенню</v>
      </c>
      <c r="B58" s="124">
        <v>2730</v>
      </c>
      <c r="C58" s="132">
        <f t="shared" si="13"/>
        <v>0</v>
      </c>
      <c r="D58" s="132">
        <f t="shared" si="4"/>
        <v>0</v>
      </c>
      <c r="E58" s="131">
        <v>0</v>
      </c>
      <c r="F58" s="131">
        <v>0</v>
      </c>
      <c r="G58" s="131">
        <v>0</v>
      </c>
      <c r="H58" s="131">
        <v>0</v>
      </c>
      <c r="I58" s="132">
        <f t="shared" si="15"/>
        <v>0</v>
      </c>
      <c r="J58" s="131">
        <v>0</v>
      </c>
      <c r="K58" s="131">
        <v>0</v>
      </c>
      <c r="L58" s="131">
        <v>0</v>
      </c>
      <c r="M58" s="131">
        <v>0</v>
      </c>
      <c r="N58" s="131">
        <v>0</v>
      </c>
      <c r="O58" s="131">
        <v>0</v>
      </c>
      <c r="P58" s="131">
        <v>0</v>
      </c>
    </row>
    <row r="59" spans="1:16" ht="15">
      <c r="A59" s="125" t="str">
        <f>VLOOKUP(B59,ДовКЕКВ!A:B,2,FALSE)</f>
        <v>Інші поточні видатки</v>
      </c>
      <c r="B59" s="124">
        <v>2800</v>
      </c>
      <c r="C59" s="132">
        <f t="shared" si="13"/>
        <v>0</v>
      </c>
      <c r="D59" s="132">
        <f t="shared" si="4"/>
        <v>0</v>
      </c>
      <c r="E59" s="131">
        <v>0</v>
      </c>
      <c r="F59" s="131">
        <v>0</v>
      </c>
      <c r="G59" s="131">
        <v>0</v>
      </c>
      <c r="H59" s="131">
        <v>0</v>
      </c>
      <c r="I59" s="132">
        <f t="shared" si="15"/>
        <v>0</v>
      </c>
      <c r="J59" s="131">
        <v>0</v>
      </c>
      <c r="K59" s="131">
        <v>0</v>
      </c>
      <c r="L59" s="131">
        <v>0</v>
      </c>
      <c r="M59" s="131">
        <v>0</v>
      </c>
      <c r="N59" s="131">
        <v>0</v>
      </c>
      <c r="O59" s="131">
        <v>0</v>
      </c>
      <c r="P59" s="131">
        <v>0</v>
      </c>
    </row>
    <row r="60" spans="1:16" s="140" customFormat="1" ht="15">
      <c r="A60" s="142" t="str">
        <f>VLOOKUP(B60,ДовКЕКВ!A:B,2,FALSE)</f>
        <v>Капітальні видатки</v>
      </c>
      <c r="B60" s="139">
        <v>3000</v>
      </c>
      <c r="C60" s="132">
        <f>N60</f>
        <v>300000</v>
      </c>
      <c r="D60" s="132">
        <f t="shared" si="4"/>
        <v>0</v>
      </c>
      <c r="E60" s="132">
        <f t="shared" ref="E60:P60" si="16">E61+E75</f>
        <v>0</v>
      </c>
      <c r="F60" s="132">
        <f t="shared" si="16"/>
        <v>0</v>
      </c>
      <c r="G60" s="132">
        <f t="shared" si="16"/>
        <v>0</v>
      </c>
      <c r="H60" s="132">
        <f t="shared" si="16"/>
        <v>0</v>
      </c>
      <c r="I60" s="132">
        <f t="shared" si="15"/>
        <v>0</v>
      </c>
      <c r="J60" s="132">
        <f t="shared" si="16"/>
        <v>0</v>
      </c>
      <c r="K60" s="132">
        <f>K61+K75</f>
        <v>0</v>
      </c>
      <c r="L60" s="132">
        <f>L61+L75</f>
        <v>0</v>
      </c>
      <c r="M60" s="132">
        <f t="shared" si="16"/>
        <v>0</v>
      </c>
      <c r="N60" s="132">
        <f>N75</f>
        <v>300000</v>
      </c>
      <c r="O60" s="132">
        <f t="shared" si="16"/>
        <v>0</v>
      </c>
      <c r="P60" s="132">
        <f t="shared" si="16"/>
        <v>0</v>
      </c>
    </row>
    <row r="61" spans="1:16" ht="15">
      <c r="A61" s="125" t="str">
        <f>VLOOKUP(B61,ДовКЕКВ!A:B,2,FALSE)</f>
        <v>Придбання основного капіталу</v>
      </c>
      <c r="B61" s="124">
        <v>3100</v>
      </c>
      <c r="C61" s="132">
        <f t="shared" ref="C61:C76" si="17">N61</f>
        <v>0</v>
      </c>
      <c r="D61" s="132">
        <f t="shared" si="4"/>
        <v>0</v>
      </c>
      <c r="E61" s="131">
        <f t="shared" ref="E61:P61" si="18">E62+E63+E66+E69+E73+E74</f>
        <v>0</v>
      </c>
      <c r="F61" s="131">
        <f t="shared" si="18"/>
        <v>0</v>
      </c>
      <c r="G61" s="131">
        <f t="shared" si="18"/>
        <v>0</v>
      </c>
      <c r="H61" s="131">
        <f t="shared" si="18"/>
        <v>0</v>
      </c>
      <c r="I61" s="132">
        <f t="shared" si="15"/>
        <v>0</v>
      </c>
      <c r="J61" s="131">
        <f t="shared" si="18"/>
        <v>0</v>
      </c>
      <c r="K61" s="131">
        <f>K62+K63+K66+K69+K73+K74</f>
        <v>0</v>
      </c>
      <c r="L61" s="131">
        <f>L62+L63+L66+L69+L73+L74</f>
        <v>0</v>
      </c>
      <c r="M61" s="131">
        <f t="shared" si="18"/>
        <v>0</v>
      </c>
      <c r="N61" s="132">
        <f>O61+T61+Z61+AA61</f>
        <v>0</v>
      </c>
      <c r="O61" s="131">
        <f t="shared" si="18"/>
        <v>0</v>
      </c>
      <c r="P61" s="131">
        <f t="shared" si="18"/>
        <v>0</v>
      </c>
    </row>
    <row r="62" spans="1:16" ht="30">
      <c r="A62" s="125" t="str">
        <f>VLOOKUP(B62,ДовКЕКВ!A:B,2,FALSE)</f>
        <v>Придбання обладнання і предметів довгострокового користування</v>
      </c>
      <c r="B62" s="124">
        <v>3110</v>
      </c>
      <c r="C62" s="132" t="str">
        <f t="shared" si="17"/>
        <v>-</v>
      </c>
      <c r="D62" s="132">
        <f t="shared" si="4"/>
        <v>0</v>
      </c>
      <c r="E62" s="131">
        <v>0</v>
      </c>
      <c r="F62" s="131">
        <v>0</v>
      </c>
      <c r="G62" s="131">
        <v>0</v>
      </c>
      <c r="H62" s="131">
        <v>0</v>
      </c>
      <c r="I62" s="132">
        <f t="shared" si="15"/>
        <v>0</v>
      </c>
      <c r="J62" s="131">
        <v>0</v>
      </c>
      <c r="K62" s="131">
        <v>0</v>
      </c>
      <c r="L62" s="131">
        <v>0</v>
      </c>
      <c r="M62" s="131">
        <v>0</v>
      </c>
      <c r="N62" s="132" t="s">
        <v>1004</v>
      </c>
      <c r="O62" s="131">
        <v>0</v>
      </c>
      <c r="P62" s="131">
        <v>0</v>
      </c>
    </row>
    <row r="63" spans="1:16" s="140" customFormat="1" ht="15">
      <c r="A63" s="138" t="str">
        <f>VLOOKUP(B63,ДовКЕКВ!A:B,2,FALSE)</f>
        <v>Капітальне будівництво (придбання)</v>
      </c>
      <c r="B63" s="139">
        <v>3120</v>
      </c>
      <c r="C63" s="132">
        <f t="shared" si="17"/>
        <v>0</v>
      </c>
      <c r="D63" s="132">
        <f t="shared" si="4"/>
        <v>0</v>
      </c>
      <c r="E63" s="132">
        <f t="shared" ref="E63:P63" si="19">SUM(E64:E65)</f>
        <v>0</v>
      </c>
      <c r="F63" s="132">
        <f t="shared" si="19"/>
        <v>0</v>
      </c>
      <c r="G63" s="132">
        <f t="shared" si="19"/>
        <v>0</v>
      </c>
      <c r="H63" s="132">
        <f t="shared" si="19"/>
        <v>0</v>
      </c>
      <c r="I63" s="132">
        <f t="shared" si="15"/>
        <v>0</v>
      </c>
      <c r="J63" s="132">
        <f t="shared" si="19"/>
        <v>0</v>
      </c>
      <c r="K63" s="132">
        <f>SUM(K64:K65)</f>
        <v>0</v>
      </c>
      <c r="L63" s="132">
        <f>SUM(L64:L65)</f>
        <v>0</v>
      </c>
      <c r="M63" s="132">
        <f t="shared" si="19"/>
        <v>0</v>
      </c>
      <c r="N63" s="132">
        <f>O63+T63+Z63+AA63</f>
        <v>0</v>
      </c>
      <c r="O63" s="132">
        <f t="shared" si="19"/>
        <v>0</v>
      </c>
      <c r="P63" s="132">
        <f t="shared" si="19"/>
        <v>0</v>
      </c>
    </row>
    <row r="64" spans="1:16" ht="15">
      <c r="A64" s="125" t="str">
        <f>VLOOKUP(B64,ДовКЕКВ!A:B,2,FALSE)</f>
        <v>Капітальне будівництво (придбання) житла</v>
      </c>
      <c r="B64" s="124">
        <v>3121</v>
      </c>
      <c r="C64" s="132">
        <f t="shared" si="17"/>
        <v>0</v>
      </c>
      <c r="D64" s="132">
        <f t="shared" si="4"/>
        <v>0</v>
      </c>
      <c r="E64" s="131">
        <v>0</v>
      </c>
      <c r="F64" s="131">
        <v>0</v>
      </c>
      <c r="G64" s="131">
        <v>0</v>
      </c>
      <c r="H64" s="131">
        <v>0</v>
      </c>
      <c r="I64" s="132">
        <f t="shared" si="15"/>
        <v>0</v>
      </c>
      <c r="J64" s="131">
        <v>0</v>
      </c>
      <c r="K64" s="131">
        <v>0</v>
      </c>
      <c r="L64" s="131">
        <v>0</v>
      </c>
      <c r="M64" s="131">
        <v>0</v>
      </c>
      <c r="N64" s="132">
        <f>O64+T64+Z64+AA64</f>
        <v>0</v>
      </c>
      <c r="O64" s="131">
        <v>0</v>
      </c>
      <c r="P64" s="131">
        <v>0</v>
      </c>
    </row>
    <row r="65" spans="1:16" ht="15">
      <c r="A65" s="125" t="str">
        <f>VLOOKUP(B65,ДовКЕКВ!A:B,2,FALSE)</f>
        <v>Капітальне будівництво (придбання) інших об'єктів</v>
      </c>
      <c r="B65" s="124">
        <v>3122</v>
      </c>
      <c r="C65" s="132" t="str">
        <f t="shared" si="17"/>
        <v>-</v>
      </c>
      <c r="D65" s="132">
        <f t="shared" si="4"/>
        <v>0</v>
      </c>
      <c r="E65" s="131">
        <v>0</v>
      </c>
      <c r="F65" s="131">
        <v>0</v>
      </c>
      <c r="G65" s="131">
        <v>0</v>
      </c>
      <c r="H65" s="131">
        <v>0</v>
      </c>
      <c r="I65" s="132">
        <f t="shared" si="15"/>
        <v>0</v>
      </c>
      <c r="J65" s="131">
        <v>0</v>
      </c>
      <c r="K65" s="131">
        <v>0</v>
      </c>
      <c r="L65" s="131">
        <v>0</v>
      </c>
      <c r="M65" s="131">
        <v>0</v>
      </c>
      <c r="N65" s="132" t="s">
        <v>1004</v>
      </c>
      <c r="O65" s="131">
        <v>0</v>
      </c>
      <c r="P65" s="131">
        <v>0</v>
      </c>
    </row>
    <row r="66" spans="1:16" s="140" customFormat="1" ht="15">
      <c r="A66" s="138" t="str">
        <f>VLOOKUP(B66,ДовКЕКВ!A:B,2,FALSE)</f>
        <v>Капітальний ремонт</v>
      </c>
      <c r="B66" s="139">
        <v>3130</v>
      </c>
      <c r="C66" s="132">
        <f t="shared" si="17"/>
        <v>0</v>
      </c>
      <c r="D66" s="132">
        <f t="shared" si="4"/>
        <v>0</v>
      </c>
      <c r="E66" s="132">
        <f t="shared" ref="E66:P66" si="20">SUM(E67:E68)</f>
        <v>0</v>
      </c>
      <c r="F66" s="132">
        <f t="shared" si="20"/>
        <v>0</v>
      </c>
      <c r="G66" s="132">
        <f t="shared" si="20"/>
        <v>0</v>
      </c>
      <c r="H66" s="132">
        <f t="shared" si="20"/>
        <v>0</v>
      </c>
      <c r="I66" s="132">
        <f t="shared" si="15"/>
        <v>0</v>
      </c>
      <c r="J66" s="132">
        <f t="shared" si="20"/>
        <v>0</v>
      </c>
      <c r="K66" s="132">
        <f>SUM(K67:K68)</f>
        <v>0</v>
      </c>
      <c r="L66" s="132">
        <f>SUM(L67:L68)</f>
        <v>0</v>
      </c>
      <c r="M66" s="132">
        <f t="shared" si="20"/>
        <v>0</v>
      </c>
      <c r="N66" s="132">
        <f t="shared" si="20"/>
        <v>0</v>
      </c>
      <c r="O66" s="132">
        <f t="shared" si="20"/>
        <v>0</v>
      </c>
      <c r="P66" s="132">
        <f t="shared" si="20"/>
        <v>0</v>
      </c>
    </row>
    <row r="67" spans="1:16" ht="15">
      <c r="A67" s="125" t="str">
        <f>VLOOKUP(B67,ДовКЕКВ!A:B,2,FALSE)</f>
        <v>Капітальний ремонт житлового фонду (приміщень)</v>
      </c>
      <c r="B67" s="124">
        <v>3131</v>
      </c>
      <c r="C67" s="132">
        <f t="shared" si="17"/>
        <v>0</v>
      </c>
      <c r="D67" s="132">
        <f t="shared" si="4"/>
        <v>0</v>
      </c>
      <c r="E67" s="131">
        <v>0</v>
      </c>
      <c r="F67" s="131">
        <v>0</v>
      </c>
      <c r="G67" s="131">
        <v>0</v>
      </c>
      <c r="H67" s="131">
        <v>0</v>
      </c>
      <c r="I67" s="132">
        <f t="shared" si="15"/>
        <v>0</v>
      </c>
      <c r="J67" s="131">
        <v>0</v>
      </c>
      <c r="K67" s="131">
        <v>0</v>
      </c>
      <c r="L67" s="131">
        <v>0</v>
      </c>
      <c r="M67" s="131">
        <v>0</v>
      </c>
      <c r="N67" s="131">
        <v>0</v>
      </c>
      <c r="O67" s="131">
        <v>0</v>
      </c>
      <c r="P67" s="131">
        <v>0</v>
      </c>
    </row>
    <row r="68" spans="1:16" ht="15">
      <c r="A68" s="125" t="str">
        <f>VLOOKUP(B68,ДовКЕКВ!A:B,2,FALSE)</f>
        <v>Капітальний ремонт інших об'єктів</v>
      </c>
      <c r="B68" s="124">
        <v>3132</v>
      </c>
      <c r="C68" s="132">
        <f t="shared" si="17"/>
        <v>0</v>
      </c>
      <c r="D68" s="132">
        <f t="shared" si="4"/>
        <v>0</v>
      </c>
      <c r="E68" s="131">
        <v>0</v>
      </c>
      <c r="F68" s="131">
        <v>0</v>
      </c>
      <c r="G68" s="131">
        <v>0</v>
      </c>
      <c r="H68" s="131">
        <v>0</v>
      </c>
      <c r="I68" s="132">
        <f t="shared" si="15"/>
        <v>0</v>
      </c>
      <c r="J68" s="131">
        <v>0</v>
      </c>
      <c r="K68" s="131">
        <v>0</v>
      </c>
      <c r="L68" s="131">
        <v>0</v>
      </c>
      <c r="M68" s="131">
        <v>0</v>
      </c>
      <c r="N68" s="131">
        <v>0</v>
      </c>
      <c r="O68" s="131">
        <v>0</v>
      </c>
      <c r="P68" s="131">
        <v>0</v>
      </c>
    </row>
    <row r="69" spans="1:16" s="140" customFormat="1" ht="15">
      <c r="A69" s="138" t="str">
        <f>VLOOKUP(B69,ДовКЕКВ!A:B,2,FALSE)</f>
        <v>Реконструкція та реставрація</v>
      </c>
      <c r="B69" s="139">
        <v>3140</v>
      </c>
      <c r="C69" s="132">
        <f t="shared" si="17"/>
        <v>0</v>
      </c>
      <c r="D69" s="132">
        <f t="shared" si="4"/>
        <v>0</v>
      </c>
      <c r="E69" s="132">
        <f t="shared" ref="E69:P69" si="21">SUM(E70:E72)</f>
        <v>0</v>
      </c>
      <c r="F69" s="132">
        <f t="shared" si="21"/>
        <v>0</v>
      </c>
      <c r="G69" s="132">
        <f t="shared" si="21"/>
        <v>0</v>
      </c>
      <c r="H69" s="132">
        <f t="shared" si="21"/>
        <v>0</v>
      </c>
      <c r="I69" s="132">
        <f t="shared" si="15"/>
        <v>0</v>
      </c>
      <c r="J69" s="132">
        <f t="shared" si="21"/>
        <v>0</v>
      </c>
      <c r="K69" s="132">
        <f>SUM(K70:K72)</f>
        <v>0</v>
      </c>
      <c r="L69" s="132">
        <f>SUM(L70:L72)</f>
        <v>0</v>
      </c>
      <c r="M69" s="132">
        <f t="shared" si="21"/>
        <v>0</v>
      </c>
      <c r="N69" s="132">
        <f t="shared" si="21"/>
        <v>0</v>
      </c>
      <c r="O69" s="132">
        <f t="shared" si="21"/>
        <v>0</v>
      </c>
      <c r="P69" s="132">
        <f t="shared" si="21"/>
        <v>0</v>
      </c>
    </row>
    <row r="70" spans="1:16" ht="15">
      <c r="A70" s="125" t="str">
        <f>VLOOKUP(B70,ДовКЕКВ!A:B,2,FALSE)</f>
        <v>Реконструкція житлового фонду (приміщень)</v>
      </c>
      <c r="B70" s="124">
        <v>3141</v>
      </c>
      <c r="C70" s="132">
        <f t="shared" si="17"/>
        <v>0</v>
      </c>
      <c r="D70" s="132">
        <f t="shared" si="4"/>
        <v>0</v>
      </c>
      <c r="E70" s="131">
        <v>0</v>
      </c>
      <c r="F70" s="131">
        <v>0</v>
      </c>
      <c r="G70" s="131">
        <v>0</v>
      </c>
      <c r="H70" s="131">
        <v>0</v>
      </c>
      <c r="I70" s="132">
        <f t="shared" si="15"/>
        <v>0</v>
      </c>
      <c r="J70" s="131">
        <v>0</v>
      </c>
      <c r="K70" s="131">
        <v>0</v>
      </c>
      <c r="L70" s="131">
        <v>0</v>
      </c>
      <c r="M70" s="131">
        <v>0</v>
      </c>
      <c r="N70" s="131">
        <v>0</v>
      </c>
      <c r="O70" s="131">
        <v>0</v>
      </c>
      <c r="P70" s="131">
        <v>0</v>
      </c>
    </row>
    <row r="71" spans="1:16" ht="15">
      <c r="A71" s="125" t="str">
        <f>VLOOKUP(B71,ДовКЕКВ!A:B,2,FALSE)</f>
        <v>Реконструкція та реставрація інших об'єктів</v>
      </c>
      <c r="B71" s="124">
        <v>3142</v>
      </c>
      <c r="C71" s="132">
        <f t="shared" si="17"/>
        <v>0</v>
      </c>
      <c r="D71" s="132">
        <f t="shared" si="4"/>
        <v>0</v>
      </c>
      <c r="E71" s="131">
        <v>0</v>
      </c>
      <c r="F71" s="131">
        <v>0</v>
      </c>
      <c r="G71" s="131">
        <v>0</v>
      </c>
      <c r="H71" s="131">
        <v>0</v>
      </c>
      <c r="I71" s="132">
        <f t="shared" si="15"/>
        <v>0</v>
      </c>
      <c r="J71" s="131">
        <v>0</v>
      </c>
      <c r="K71" s="131">
        <v>0</v>
      </c>
      <c r="L71" s="131">
        <v>0</v>
      </c>
      <c r="M71" s="131">
        <v>0</v>
      </c>
      <c r="N71" s="131">
        <v>0</v>
      </c>
      <c r="O71" s="131">
        <v>0</v>
      </c>
      <c r="P71" s="131">
        <v>0</v>
      </c>
    </row>
    <row r="72" spans="1:16" s="140" customFormat="1" ht="15">
      <c r="A72" s="138" t="str">
        <f>VLOOKUP(B72,ДовКЕКВ!A:B,2,FALSE)</f>
        <v>Реставрація пам'яток культури, історії та архітектури</v>
      </c>
      <c r="B72" s="139">
        <v>3143</v>
      </c>
      <c r="C72" s="132">
        <f t="shared" si="17"/>
        <v>0</v>
      </c>
      <c r="D72" s="132">
        <f t="shared" si="4"/>
        <v>0</v>
      </c>
      <c r="E72" s="132">
        <v>0</v>
      </c>
      <c r="F72" s="132">
        <v>0</v>
      </c>
      <c r="G72" s="132">
        <v>0</v>
      </c>
      <c r="H72" s="132">
        <v>0</v>
      </c>
      <c r="I72" s="132">
        <f t="shared" si="15"/>
        <v>0</v>
      </c>
      <c r="J72" s="132">
        <v>0</v>
      </c>
      <c r="K72" s="132">
        <v>0</v>
      </c>
      <c r="L72" s="132">
        <v>0</v>
      </c>
      <c r="M72" s="132">
        <v>0</v>
      </c>
      <c r="N72" s="132">
        <v>0</v>
      </c>
      <c r="O72" s="132">
        <v>0</v>
      </c>
      <c r="P72" s="132">
        <v>0</v>
      </c>
    </row>
    <row r="73" spans="1:16" s="140" customFormat="1" ht="15">
      <c r="A73" s="138" t="str">
        <f>VLOOKUP(B73,ДовКЕКВ!A:B,2,FALSE)</f>
        <v>Створення державних запасів і резервів</v>
      </c>
      <c r="B73" s="139">
        <v>3150</v>
      </c>
      <c r="C73" s="132">
        <f t="shared" si="17"/>
        <v>0</v>
      </c>
      <c r="D73" s="132">
        <f t="shared" si="4"/>
        <v>0</v>
      </c>
      <c r="E73" s="131">
        <v>0</v>
      </c>
      <c r="F73" s="131">
        <v>0</v>
      </c>
      <c r="G73" s="131">
        <v>0</v>
      </c>
      <c r="H73" s="131">
        <v>0</v>
      </c>
      <c r="I73" s="132">
        <f t="shared" si="15"/>
        <v>0</v>
      </c>
      <c r="J73" s="131">
        <v>0</v>
      </c>
      <c r="K73" s="131">
        <v>0</v>
      </c>
      <c r="L73" s="131">
        <v>0</v>
      </c>
      <c r="M73" s="131">
        <v>0</v>
      </c>
      <c r="N73" s="131">
        <v>0</v>
      </c>
      <c r="O73" s="131">
        <v>0</v>
      </c>
      <c r="P73" s="131">
        <v>0</v>
      </c>
    </row>
    <row r="74" spans="1:16" ht="15">
      <c r="A74" s="135" t="str">
        <f>VLOOKUP(B74,ДовКЕКВ!A:B,2,FALSE)</f>
        <v>Придбання землі та нематеріальних активів</v>
      </c>
      <c r="B74" s="124">
        <v>3160</v>
      </c>
      <c r="C74" s="132">
        <f t="shared" si="17"/>
        <v>0</v>
      </c>
      <c r="D74" s="132">
        <f t="shared" si="4"/>
        <v>0</v>
      </c>
      <c r="E74" s="131">
        <v>0</v>
      </c>
      <c r="F74" s="131">
        <v>0</v>
      </c>
      <c r="G74" s="131">
        <v>0</v>
      </c>
      <c r="H74" s="131">
        <v>0</v>
      </c>
      <c r="I74" s="132">
        <f t="shared" si="15"/>
        <v>0</v>
      </c>
      <c r="J74" s="131">
        <v>0</v>
      </c>
      <c r="K74" s="131">
        <v>0</v>
      </c>
      <c r="L74" s="131">
        <v>0</v>
      </c>
      <c r="M74" s="131">
        <v>0</v>
      </c>
      <c r="N74" s="131">
        <v>0</v>
      </c>
      <c r="O74" s="131">
        <v>0</v>
      </c>
      <c r="P74" s="131">
        <v>0</v>
      </c>
    </row>
    <row r="75" spans="1:16" s="140" customFormat="1" ht="15">
      <c r="A75" s="141" t="str">
        <f>VLOOKUP(B75,ДовКЕКВ!A:B,2,FALSE)</f>
        <v>Капітальні трансферти</v>
      </c>
      <c r="B75" s="139">
        <v>3200</v>
      </c>
      <c r="C75" s="132">
        <f t="shared" si="17"/>
        <v>300000</v>
      </c>
      <c r="D75" s="132">
        <f t="shared" si="4"/>
        <v>0</v>
      </c>
      <c r="E75" s="132">
        <f t="shared" ref="E75:P75" si="22">SUM(E76:E79)</f>
        <v>0</v>
      </c>
      <c r="F75" s="132">
        <f t="shared" si="22"/>
        <v>0</v>
      </c>
      <c r="G75" s="132">
        <f t="shared" si="22"/>
        <v>0</v>
      </c>
      <c r="H75" s="132">
        <f t="shared" si="22"/>
        <v>0</v>
      </c>
      <c r="I75" s="132">
        <f t="shared" si="15"/>
        <v>0</v>
      </c>
      <c r="J75" s="132">
        <f t="shared" si="22"/>
        <v>0</v>
      </c>
      <c r="K75" s="132">
        <f>SUM(K76:K79)</f>
        <v>0</v>
      </c>
      <c r="L75" s="132">
        <f>SUM(L76:L79)</f>
        <v>0</v>
      </c>
      <c r="M75" s="132">
        <f t="shared" si="22"/>
        <v>0</v>
      </c>
      <c r="N75" s="132">
        <f t="shared" si="22"/>
        <v>300000</v>
      </c>
      <c r="O75" s="132">
        <f t="shared" si="22"/>
        <v>0</v>
      </c>
      <c r="P75" s="132">
        <f t="shared" si="22"/>
        <v>0</v>
      </c>
    </row>
    <row r="76" spans="1:16" ht="30">
      <c r="A76" s="125" t="str">
        <f>VLOOKUP(B76,ДовКЕКВ!A:B,2,FALSE)</f>
        <v>Капітальні трансферти підприємствам (установам, організаціям)</v>
      </c>
      <c r="B76" s="124">
        <v>3210</v>
      </c>
      <c r="C76" s="132">
        <f t="shared" si="17"/>
        <v>300000</v>
      </c>
      <c r="D76" s="132">
        <f t="shared" si="4"/>
        <v>0</v>
      </c>
      <c r="E76" s="131">
        <v>0</v>
      </c>
      <c r="F76" s="131">
        <v>0</v>
      </c>
      <c r="G76" s="131"/>
      <c r="H76" s="131">
        <v>0</v>
      </c>
      <c r="I76" s="132">
        <f t="shared" si="15"/>
        <v>0</v>
      </c>
      <c r="J76" s="131">
        <v>0</v>
      </c>
      <c r="K76" s="131">
        <v>0</v>
      </c>
      <c r="L76" s="131">
        <v>0</v>
      </c>
      <c r="M76" s="131">
        <v>0</v>
      </c>
      <c r="N76" s="131">
        <v>300000</v>
      </c>
      <c r="O76" s="131">
        <v>0</v>
      </c>
      <c r="P76" s="131">
        <v>0</v>
      </c>
    </row>
    <row r="77" spans="1:16" ht="30">
      <c r="A77" s="125" t="str">
        <f>VLOOKUP(B77,ДовКЕКВ!A:B,2,FALSE)</f>
        <v>Капітальні трансферти органам державного управління інших рівнів</v>
      </c>
      <c r="B77" s="124">
        <v>3220</v>
      </c>
      <c r="C77" s="132">
        <f t="shared" si="13"/>
        <v>0</v>
      </c>
      <c r="D77" s="132">
        <f t="shared" si="4"/>
        <v>0</v>
      </c>
      <c r="E77" s="131">
        <v>0</v>
      </c>
      <c r="F77" s="131">
        <v>0</v>
      </c>
      <c r="G77" s="131">
        <v>0</v>
      </c>
      <c r="H77" s="131">
        <v>0</v>
      </c>
      <c r="I77" s="132">
        <f t="shared" si="15"/>
        <v>0</v>
      </c>
      <c r="J77" s="131">
        <v>0</v>
      </c>
      <c r="K77" s="131">
        <v>0</v>
      </c>
      <c r="L77" s="131">
        <v>0</v>
      </c>
      <c r="M77" s="131">
        <v>0</v>
      </c>
      <c r="N77" s="131">
        <v>0</v>
      </c>
      <c r="O77" s="131">
        <v>0</v>
      </c>
      <c r="P77" s="131">
        <v>0</v>
      </c>
    </row>
    <row r="78" spans="1:16" ht="30">
      <c r="A78" s="125" t="str">
        <f>VLOOKUP(B78,ДовКЕКВ!A:B,2,FALSE)</f>
        <v>Капітальні трансферти урядам іноземних держав та міжнародним організаціям</v>
      </c>
      <c r="B78" s="124">
        <v>3230</v>
      </c>
      <c r="C78" s="132">
        <f t="shared" si="13"/>
        <v>0</v>
      </c>
      <c r="D78" s="132">
        <f t="shared" si="4"/>
        <v>0</v>
      </c>
      <c r="E78" s="131">
        <v>0</v>
      </c>
      <c r="F78" s="131">
        <v>0</v>
      </c>
      <c r="G78" s="131">
        <v>0</v>
      </c>
      <c r="H78" s="131">
        <v>0</v>
      </c>
      <c r="I78" s="132">
        <f t="shared" si="15"/>
        <v>0</v>
      </c>
      <c r="J78" s="131">
        <v>0</v>
      </c>
      <c r="K78" s="131">
        <v>0</v>
      </c>
      <c r="L78" s="131">
        <v>0</v>
      </c>
      <c r="M78" s="131">
        <v>0</v>
      </c>
      <c r="N78" s="131">
        <v>0</v>
      </c>
      <c r="O78" s="131">
        <v>0</v>
      </c>
      <c r="P78" s="131">
        <v>0</v>
      </c>
    </row>
    <row r="79" spans="1:16" ht="15">
      <c r="A79" s="125" t="str">
        <f>VLOOKUP(B79,ДовКЕКВ!A:B,2,FALSE)</f>
        <v>Капітальні трансферти населенню</v>
      </c>
      <c r="B79" s="124">
        <v>3240</v>
      </c>
      <c r="C79" s="132">
        <f t="shared" si="13"/>
        <v>0</v>
      </c>
      <c r="D79" s="132">
        <f t="shared" si="4"/>
        <v>0</v>
      </c>
      <c r="E79" s="131">
        <v>0</v>
      </c>
      <c r="F79" s="131">
        <v>0</v>
      </c>
      <c r="G79" s="131">
        <v>0</v>
      </c>
      <c r="H79" s="131">
        <v>0</v>
      </c>
      <c r="I79" s="132">
        <f t="shared" si="15"/>
        <v>0</v>
      </c>
      <c r="J79" s="131">
        <v>0</v>
      </c>
      <c r="K79" s="131">
        <v>0</v>
      </c>
      <c r="L79" s="131">
        <v>0</v>
      </c>
      <c r="M79" s="131">
        <v>0</v>
      </c>
      <c r="N79" s="131">
        <v>0</v>
      </c>
      <c r="O79" s="131">
        <v>0</v>
      </c>
      <c r="P79" s="131">
        <v>0</v>
      </c>
    </row>
    <row r="80" spans="1:16" ht="18" hidden="1" customHeight="1">
      <c r="A80" s="126"/>
      <c r="B80" s="124"/>
      <c r="C80" s="132"/>
      <c r="D80" s="132"/>
      <c r="E80" s="131"/>
      <c r="F80" s="131"/>
      <c r="G80" s="131"/>
      <c r="H80" s="131"/>
      <c r="I80" s="132"/>
      <c r="J80" s="131"/>
      <c r="K80" s="131"/>
      <c r="L80" s="131"/>
      <c r="M80" s="131"/>
      <c r="N80" s="131"/>
      <c r="O80" s="131"/>
      <c r="P80" s="131"/>
    </row>
    <row r="81" spans="1:16" s="140" customFormat="1" ht="15">
      <c r="A81" s="143" t="str">
        <f>VLOOKUP(B81,ДовКреди!A:B,2,FALSE)</f>
        <v>Надання внутрішніх кредитів </v>
      </c>
      <c r="B81" s="144">
        <v>4110</v>
      </c>
      <c r="C81" s="132">
        <f>D81+I81+O81+P81</f>
        <v>0</v>
      </c>
      <c r="D81" s="132">
        <f t="shared" si="4"/>
        <v>0</v>
      </c>
      <c r="E81" s="132">
        <f t="shared" ref="E81:P81" si="23">SUM(E82:E84)</f>
        <v>0</v>
      </c>
      <c r="F81" s="132">
        <f t="shared" si="23"/>
        <v>0</v>
      </c>
      <c r="G81" s="132">
        <f t="shared" si="23"/>
        <v>0</v>
      </c>
      <c r="H81" s="132">
        <f t="shared" si="23"/>
        <v>0</v>
      </c>
      <c r="I81" s="132">
        <f>SUM(J81:M81)</f>
        <v>0</v>
      </c>
      <c r="J81" s="132">
        <f t="shared" si="23"/>
        <v>0</v>
      </c>
      <c r="K81" s="132">
        <f>SUM(K82:K84)</f>
        <v>0</v>
      </c>
      <c r="L81" s="132">
        <f>SUM(L82:L84)</f>
        <v>0</v>
      </c>
      <c r="M81" s="132">
        <f t="shared" si="23"/>
        <v>0</v>
      </c>
      <c r="N81" s="132">
        <f t="shared" si="23"/>
        <v>0</v>
      </c>
      <c r="O81" s="132">
        <f t="shared" si="23"/>
        <v>0</v>
      </c>
      <c r="P81" s="132">
        <f t="shared" si="23"/>
        <v>0</v>
      </c>
    </row>
    <row r="82" spans="1:16" ht="16.5" customHeight="1">
      <c r="A82" s="39" t="str">
        <f>VLOOKUP(B82,ДовКреди!A:B,2,FALSE)</f>
        <v>Надання кредитів органам державного управління інших рівнів </v>
      </c>
      <c r="B82" s="36">
        <v>4111</v>
      </c>
      <c r="C82" s="132">
        <f>D82+I82+O82+P82</f>
        <v>0</v>
      </c>
      <c r="D82" s="132">
        <f t="shared" si="4"/>
        <v>0</v>
      </c>
      <c r="E82" s="131">
        <v>0</v>
      </c>
      <c r="F82" s="131">
        <v>0</v>
      </c>
      <c r="G82" s="131">
        <v>0</v>
      </c>
      <c r="H82" s="131">
        <v>0</v>
      </c>
      <c r="I82" s="132">
        <f>SUM(J82:M82)</f>
        <v>0</v>
      </c>
      <c r="J82" s="131">
        <v>0</v>
      </c>
      <c r="K82" s="131">
        <v>0</v>
      </c>
      <c r="L82" s="131">
        <v>0</v>
      </c>
      <c r="M82" s="131">
        <v>0</v>
      </c>
      <c r="N82" s="131">
        <v>0</v>
      </c>
      <c r="O82" s="131">
        <v>0</v>
      </c>
      <c r="P82" s="131">
        <v>0</v>
      </c>
    </row>
    <row r="83" spans="1:16" ht="15">
      <c r="A83" s="39" t="str">
        <f>VLOOKUP(B83,ДовКреди!A:B,2,FALSE)</f>
        <v>Надання кредитів підприємствам, установам, організаціям </v>
      </c>
      <c r="B83" s="36">
        <v>4112</v>
      </c>
      <c r="C83" s="132">
        <f>D83+I83+O83+P83</f>
        <v>0</v>
      </c>
      <c r="D83" s="132">
        <f t="shared" si="4"/>
        <v>0</v>
      </c>
      <c r="E83" s="131">
        <v>0</v>
      </c>
      <c r="F83" s="131">
        <v>0</v>
      </c>
      <c r="G83" s="131">
        <v>0</v>
      </c>
      <c r="H83" s="131">
        <v>0</v>
      </c>
      <c r="I83" s="132">
        <f>SUM(J83:M83)</f>
        <v>0</v>
      </c>
      <c r="J83" s="131">
        <v>0</v>
      </c>
      <c r="K83" s="131">
        <v>0</v>
      </c>
      <c r="L83" s="131">
        <v>0</v>
      </c>
      <c r="M83" s="131">
        <v>0</v>
      </c>
      <c r="N83" s="131">
        <v>0</v>
      </c>
      <c r="O83" s="131">
        <v>0</v>
      </c>
      <c r="P83" s="131">
        <v>0</v>
      </c>
    </row>
    <row r="84" spans="1:16" ht="15">
      <c r="A84" s="39" t="str">
        <f>VLOOKUP(B84,ДовКреди!A:B,2,FALSE)</f>
        <v>Надання інших внутрішніх кредитів </v>
      </c>
      <c r="B84" s="36">
        <v>4113</v>
      </c>
      <c r="C84" s="132">
        <f>D84+I84+O84+P84</f>
        <v>0</v>
      </c>
      <c r="D84" s="132">
        <f t="shared" si="4"/>
        <v>0</v>
      </c>
      <c r="E84" s="131">
        <v>0</v>
      </c>
      <c r="F84" s="131">
        <v>0</v>
      </c>
      <c r="G84" s="131">
        <v>0</v>
      </c>
      <c r="H84" s="131">
        <v>0</v>
      </c>
      <c r="I84" s="132">
        <f>SUM(J84:M84)</f>
        <v>0</v>
      </c>
      <c r="J84" s="131">
        <v>0</v>
      </c>
      <c r="K84" s="131">
        <v>0</v>
      </c>
      <c r="L84" s="131">
        <v>0</v>
      </c>
      <c r="M84" s="131">
        <v>0</v>
      </c>
      <c r="N84" s="131">
        <v>0</v>
      </c>
      <c r="O84" s="131">
        <v>0</v>
      </c>
      <c r="P84" s="131">
        <v>0</v>
      </c>
    </row>
    <row r="85" spans="1:16" ht="15">
      <c r="A85" s="136" t="str">
        <f>VLOOKUP(B85,ДовКреди!A:B,2,FALSE)</f>
        <v>Надання зовнішніх кредитів </v>
      </c>
      <c r="B85" s="50">
        <v>4210</v>
      </c>
      <c r="C85" s="132">
        <f>D85+I85+O85+P85</f>
        <v>0</v>
      </c>
      <c r="D85" s="132">
        <f t="shared" si="4"/>
        <v>0</v>
      </c>
      <c r="E85" s="131">
        <v>0</v>
      </c>
      <c r="F85" s="131">
        <v>0</v>
      </c>
      <c r="G85" s="131">
        <v>0</v>
      </c>
      <c r="H85" s="131">
        <v>0</v>
      </c>
      <c r="I85" s="132">
        <f>SUM(J85:M85)</f>
        <v>0</v>
      </c>
      <c r="J85" s="131">
        <v>0</v>
      </c>
      <c r="K85" s="131">
        <v>0</v>
      </c>
      <c r="L85" s="131">
        <v>0</v>
      </c>
      <c r="M85" s="131">
        <v>0</v>
      </c>
      <c r="N85" s="131">
        <v>0</v>
      </c>
      <c r="O85" s="131">
        <v>0</v>
      </c>
      <c r="P85" s="131">
        <v>0</v>
      </c>
    </row>
    <row r="86" spans="1:16" ht="15">
      <c r="A86" s="126" t="s">
        <v>3832</v>
      </c>
      <c r="B86" s="124"/>
      <c r="C86" s="132"/>
      <c r="D86" s="132"/>
      <c r="E86" s="131"/>
      <c r="F86" s="131"/>
      <c r="G86" s="131"/>
      <c r="H86" s="131"/>
      <c r="I86" s="132"/>
      <c r="J86" s="131"/>
      <c r="K86" s="131"/>
      <c r="L86" s="131"/>
      <c r="M86" s="131"/>
      <c r="N86" s="131"/>
      <c r="O86" s="131"/>
      <c r="P86" s="131"/>
    </row>
    <row r="87" spans="1:16">
      <c r="A87" s="137"/>
    </row>
    <row r="88" spans="1:16" ht="15">
      <c r="A88" s="147" t="s">
        <v>74</v>
      </c>
      <c r="B88" s="10"/>
      <c r="C88" s="10"/>
      <c r="D88" s="501"/>
      <c r="E88" s="501"/>
      <c r="F88" s="76"/>
      <c r="G88" s="10"/>
      <c r="H88" s="10"/>
      <c r="I88" s="398" t="str">
        <f>Заполнить!$B$11</f>
        <v>Марія БУРТИК</v>
      </c>
      <c r="J88" s="398"/>
      <c r="K88" s="398"/>
      <c r="L88" s="398"/>
      <c r="M88" s="398"/>
      <c r="N88" s="9"/>
    </row>
    <row r="89" spans="1:16" ht="15">
      <c r="A89" s="17"/>
      <c r="B89" s="10"/>
      <c r="C89" s="10"/>
      <c r="D89" s="390" t="s">
        <v>40</v>
      </c>
      <c r="E89" s="390"/>
      <c r="F89" s="62"/>
      <c r="G89" s="62"/>
      <c r="H89" s="62"/>
      <c r="I89" s="390" t="s">
        <v>53</v>
      </c>
      <c r="J89" s="390"/>
      <c r="K89" s="390"/>
      <c r="L89" s="390"/>
      <c r="M89" s="390"/>
      <c r="N89" s="154"/>
    </row>
    <row r="90" spans="1:16" ht="15">
      <c r="A90" s="148" t="s">
        <v>1858</v>
      </c>
      <c r="B90" s="48"/>
      <c r="C90" s="48"/>
      <c r="D90" s="501"/>
      <c r="E90" s="501"/>
      <c r="F90" s="76"/>
      <c r="G90" s="10"/>
      <c r="H90" s="10"/>
      <c r="I90" s="398" t="str">
        <f>Заполнить!$B$12</f>
        <v>Галина ВЛАДИКА</v>
      </c>
      <c r="J90" s="398"/>
      <c r="K90" s="398"/>
      <c r="L90" s="398"/>
      <c r="M90" s="398"/>
      <c r="N90" s="9"/>
    </row>
    <row r="91" spans="1:16" ht="15">
      <c r="A91" s="23"/>
      <c r="B91" s="10"/>
      <c r="C91" s="10"/>
      <c r="D91" s="390" t="s">
        <v>40</v>
      </c>
      <c r="E91" s="390"/>
      <c r="F91" s="62"/>
      <c r="G91" s="62"/>
      <c r="H91" s="62"/>
      <c r="I91" s="390" t="s">
        <v>53</v>
      </c>
      <c r="J91" s="390"/>
      <c r="K91" s="390"/>
      <c r="L91" s="390"/>
      <c r="M91" s="390"/>
      <c r="N91" s="154"/>
    </row>
    <row r="92" spans="1:16" ht="15">
      <c r="A92" s="75" t="str">
        <f>Заполнить!$B$17</f>
        <v>20 січня 2020 року</v>
      </c>
      <c r="B92" s="12"/>
      <c r="C92" s="10"/>
      <c r="D92" s="18"/>
      <c r="E92" s="18"/>
      <c r="F92" s="18"/>
      <c r="G92" s="18"/>
      <c r="H92" s="18"/>
      <c r="I92" s="18"/>
      <c r="J92" s="18"/>
      <c r="K92" s="18"/>
      <c r="L92" s="18"/>
      <c r="M92" s="18"/>
      <c r="N92" s="18"/>
    </row>
    <row r="93" spans="1:16" ht="15">
      <c r="A93" s="53" t="s">
        <v>636</v>
      </c>
      <c r="B93" s="19"/>
      <c r="C93" s="10"/>
      <c r="D93" s="18"/>
      <c r="E93" s="18"/>
      <c r="F93" s="18"/>
      <c r="G93" s="18"/>
      <c r="H93" s="18"/>
      <c r="I93" s="18"/>
      <c r="J93" s="18"/>
      <c r="K93" s="18"/>
      <c r="L93" s="18"/>
      <c r="M93" s="18"/>
      <c r="N93" s="18"/>
    </row>
    <row r="94" spans="1:16">
      <c r="A94" s="68" t="s">
        <v>1876</v>
      </c>
    </row>
    <row r="95" spans="1:16" ht="3" customHeight="1">
      <c r="A95" s="189"/>
    </row>
    <row r="96" spans="1:16">
      <c r="A96" s="189" t="s">
        <v>2850</v>
      </c>
    </row>
    <row r="97" spans="1:1">
      <c r="A97" s="189" t="s">
        <v>2851</v>
      </c>
    </row>
    <row r="98" spans="1:1">
      <c r="A98" s="189" t="s">
        <v>2852</v>
      </c>
    </row>
  </sheetData>
  <sheetProtection formatColumns="0" formatRows="0"/>
  <mergeCells count="30">
    <mergeCell ref="D88:E88"/>
    <mergeCell ref="D16:H17"/>
    <mergeCell ref="J1:P3"/>
    <mergeCell ref="A13:P13"/>
    <mergeCell ref="A5:P5"/>
    <mergeCell ref="A6:P6"/>
    <mergeCell ref="A7:P7"/>
    <mergeCell ref="A8:P8"/>
    <mergeCell ref="A9:P9"/>
    <mergeCell ref="A10:P10"/>
    <mergeCell ref="A11:P11"/>
    <mergeCell ref="A12:P12"/>
    <mergeCell ref="D18:D19"/>
    <mergeCell ref="J18:M18"/>
    <mergeCell ref="D89:E89"/>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s>
  <phoneticPr fontId="0" type="noConversion"/>
  <pageMargins left="0.4" right="0.19685039370078741" top="0.17" bottom="0.17" header="0.17" footer="0.2"/>
  <pageSetup paperSize="9" scale="61"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7"/>
  <sheetViews>
    <sheetView workbookViewId="0"/>
  </sheetViews>
  <sheetFormatPr defaultRowHeight="12.75"/>
  <cols>
    <col min="1" max="1" width="12.42578125" style="175" customWidth="1"/>
  </cols>
  <sheetData>
    <row r="1" spans="1:2">
      <c r="A1" s="175">
        <v>10000000</v>
      </c>
      <c r="B1" t="s">
        <v>1886</v>
      </c>
    </row>
    <row r="2" spans="1:2">
      <c r="A2" s="175">
        <v>11000000</v>
      </c>
      <c r="B2" t="s">
        <v>1887</v>
      </c>
    </row>
    <row r="3" spans="1:2">
      <c r="A3" s="175">
        <v>11010000</v>
      </c>
      <c r="B3" t="s">
        <v>2274</v>
      </c>
    </row>
    <row r="4" spans="1:2">
      <c r="A4" s="175">
        <v>11010100</v>
      </c>
      <c r="B4" t="s">
        <v>1888</v>
      </c>
    </row>
    <row r="5" spans="1:2">
      <c r="A5" s="175">
        <v>11010200</v>
      </c>
      <c r="B5" t="s">
        <v>1889</v>
      </c>
    </row>
    <row r="6" spans="1:2">
      <c r="A6" s="175">
        <v>11010300</v>
      </c>
      <c r="B6" t="s">
        <v>1890</v>
      </c>
    </row>
    <row r="7" spans="1:2">
      <c r="A7" s="175">
        <v>11010400</v>
      </c>
      <c r="B7" t="s">
        <v>1891</v>
      </c>
    </row>
    <row r="8" spans="1:2">
      <c r="A8" s="175">
        <v>11010500</v>
      </c>
      <c r="B8" t="s">
        <v>1892</v>
      </c>
    </row>
    <row r="9" spans="1:2">
      <c r="A9" s="175">
        <v>11010600</v>
      </c>
      <c r="B9" t="s">
        <v>1893</v>
      </c>
    </row>
    <row r="10" spans="1:2">
      <c r="A10" s="175">
        <v>11010700</v>
      </c>
      <c r="B10" t="s">
        <v>1894</v>
      </c>
    </row>
    <row r="11" spans="1:2">
      <c r="A11" s="175">
        <v>11010800</v>
      </c>
      <c r="B11" t="s">
        <v>2275</v>
      </c>
    </row>
    <row r="12" spans="1:2">
      <c r="A12" s="175">
        <v>11010900</v>
      </c>
      <c r="B12" t="s">
        <v>2276</v>
      </c>
    </row>
    <row r="13" spans="1:2">
      <c r="A13" s="175">
        <v>11011000</v>
      </c>
      <c r="B13" t="s">
        <v>2277</v>
      </c>
    </row>
    <row r="14" spans="1:2">
      <c r="A14" s="175">
        <v>41031100</v>
      </c>
      <c r="B14" t="s">
        <v>2278</v>
      </c>
    </row>
    <row r="15" spans="1:2">
      <c r="A15" s="175">
        <v>11020000</v>
      </c>
      <c r="B15" t="s">
        <v>1895</v>
      </c>
    </row>
    <row r="16" spans="1:2">
      <c r="A16" s="175">
        <v>11020100</v>
      </c>
      <c r="B16" t="s">
        <v>1896</v>
      </c>
    </row>
    <row r="17" spans="1:2">
      <c r="A17" s="175">
        <v>11020200</v>
      </c>
      <c r="B17" t="s">
        <v>1897</v>
      </c>
    </row>
    <row r="18" spans="1:2">
      <c r="A18" s="175">
        <v>11020300</v>
      </c>
      <c r="B18" t="s">
        <v>1898</v>
      </c>
    </row>
    <row r="19" spans="1:2">
      <c r="A19" s="175">
        <v>11020400</v>
      </c>
      <c r="B19" t="s">
        <v>1899</v>
      </c>
    </row>
    <row r="20" spans="1:2">
      <c r="A20" s="175">
        <v>11020500</v>
      </c>
      <c r="B20" t="s">
        <v>1900</v>
      </c>
    </row>
    <row r="21" spans="1:2">
      <c r="A21" s="175">
        <v>11020600</v>
      </c>
      <c r="B21" t="s">
        <v>1901</v>
      </c>
    </row>
    <row r="22" spans="1:2">
      <c r="A22" s="175">
        <v>11020700</v>
      </c>
      <c r="B22" t="s">
        <v>1902</v>
      </c>
    </row>
    <row r="23" spans="1:2">
      <c r="A23" s="175">
        <v>11020900</v>
      </c>
      <c r="B23" t="s">
        <v>1903</v>
      </c>
    </row>
    <row r="24" spans="1:2">
      <c r="A24" s="175">
        <v>11021000</v>
      </c>
      <c r="B24" t="s">
        <v>1904</v>
      </c>
    </row>
    <row r="25" spans="1:2">
      <c r="A25" s="175">
        <v>11021100</v>
      </c>
      <c r="B25" t="s">
        <v>1905</v>
      </c>
    </row>
    <row r="26" spans="1:2">
      <c r="A26" s="175">
        <v>11021300</v>
      </c>
      <c r="B26" t="s">
        <v>1906</v>
      </c>
    </row>
    <row r="27" spans="1:2">
      <c r="A27" s="175">
        <v>11021400</v>
      </c>
      <c r="B27" t="s">
        <v>1907</v>
      </c>
    </row>
    <row r="28" spans="1:2">
      <c r="A28" s="175">
        <v>11021500</v>
      </c>
      <c r="B28" t="s">
        <v>1908</v>
      </c>
    </row>
    <row r="29" spans="1:2">
      <c r="A29" s="175">
        <v>11021600</v>
      </c>
      <c r="B29" t="s">
        <v>1909</v>
      </c>
    </row>
    <row r="30" spans="1:2">
      <c r="A30" s="175">
        <v>11021900</v>
      </c>
      <c r="B30" t="s">
        <v>1910</v>
      </c>
    </row>
    <row r="31" spans="1:2">
      <c r="A31" s="175">
        <v>11022100</v>
      </c>
      <c r="B31" t="s">
        <v>1911</v>
      </c>
    </row>
    <row r="32" spans="1:2">
      <c r="A32" s="175">
        <v>11022200</v>
      </c>
      <c r="B32" t="s">
        <v>2279</v>
      </c>
    </row>
    <row r="33" spans="1:2">
      <c r="A33" s="175">
        <v>11023100</v>
      </c>
      <c r="B33" t="s">
        <v>2280</v>
      </c>
    </row>
    <row r="34" spans="1:2">
      <c r="A34" s="175">
        <v>11023200</v>
      </c>
      <c r="B34" t="s">
        <v>2281</v>
      </c>
    </row>
    <row r="35" spans="1:2">
      <c r="A35" s="175">
        <v>11023300</v>
      </c>
      <c r="B35" t="s">
        <v>2282</v>
      </c>
    </row>
    <row r="36" spans="1:2">
      <c r="A36" s="175">
        <v>11023400</v>
      </c>
      <c r="B36" t="s">
        <v>2283</v>
      </c>
    </row>
    <row r="37" spans="1:2">
      <c r="A37" s="175">
        <v>11023500</v>
      </c>
      <c r="B37" t="s">
        <v>2284</v>
      </c>
    </row>
    <row r="38" spans="1:2">
      <c r="A38" s="175">
        <v>11023600</v>
      </c>
      <c r="B38" t="s">
        <v>2285</v>
      </c>
    </row>
    <row r="39" spans="1:2">
      <c r="A39" s="175">
        <v>11023700</v>
      </c>
      <c r="B39" t="s">
        <v>2286</v>
      </c>
    </row>
    <row r="40" spans="1:2">
      <c r="A40" s="175">
        <v>11023900</v>
      </c>
      <c r="B40" t="s">
        <v>2287</v>
      </c>
    </row>
    <row r="41" spans="1:2">
      <c r="A41" s="175">
        <v>11024000</v>
      </c>
      <c r="B41" t="s">
        <v>2288</v>
      </c>
    </row>
    <row r="42" spans="1:2">
      <c r="A42" s="175">
        <v>11024100</v>
      </c>
      <c r="B42" t="s">
        <v>2289</v>
      </c>
    </row>
    <row r="43" spans="1:2">
      <c r="A43" s="175">
        <v>11024600</v>
      </c>
      <c r="B43" t="s">
        <v>2290</v>
      </c>
    </row>
    <row r="44" spans="1:2">
      <c r="A44" s="175">
        <v>11024700</v>
      </c>
      <c r="B44" t="s">
        <v>2291</v>
      </c>
    </row>
    <row r="45" spans="1:2">
      <c r="A45" s="175">
        <v>12000000</v>
      </c>
      <c r="B45" t="s">
        <v>1912</v>
      </c>
    </row>
    <row r="46" spans="1:2">
      <c r="A46" s="175">
        <v>12020000</v>
      </c>
      <c r="B46" t="s">
        <v>1913</v>
      </c>
    </row>
    <row r="47" spans="1:2">
      <c r="A47" s="175">
        <v>12020100</v>
      </c>
      <c r="B47" t="s">
        <v>1914</v>
      </c>
    </row>
    <row r="48" spans="1:2">
      <c r="A48" s="175">
        <v>12020200</v>
      </c>
      <c r="B48" t="s">
        <v>1915</v>
      </c>
    </row>
    <row r="49" spans="1:2">
      <c r="A49" s="175">
        <v>12020300</v>
      </c>
      <c r="B49" t="s">
        <v>1916</v>
      </c>
    </row>
    <row r="50" spans="1:2">
      <c r="A50" s="175">
        <v>12020400</v>
      </c>
      <c r="B50" t="s">
        <v>1917</v>
      </c>
    </row>
    <row r="51" spans="1:2">
      <c r="A51" s="175">
        <v>12020500</v>
      </c>
      <c r="B51" t="s">
        <v>1918</v>
      </c>
    </row>
    <row r="52" spans="1:2">
      <c r="A52" s="175">
        <v>12020600</v>
      </c>
      <c r="B52" t="s">
        <v>1919</v>
      </c>
    </row>
    <row r="53" spans="1:2">
      <c r="A53" s="175">
        <v>12020700</v>
      </c>
      <c r="B53" t="s">
        <v>1920</v>
      </c>
    </row>
    <row r="54" spans="1:2">
      <c r="A54" s="175">
        <v>12020800</v>
      </c>
      <c r="B54" t="s">
        <v>1921</v>
      </c>
    </row>
    <row r="55" spans="1:2">
      <c r="A55" s="175">
        <v>13000000</v>
      </c>
      <c r="B55" t="s">
        <v>2292</v>
      </c>
    </row>
    <row r="56" spans="1:2">
      <c r="A56" s="175">
        <v>13010000</v>
      </c>
      <c r="B56" t="s">
        <v>2293</v>
      </c>
    </row>
    <row r="57" spans="1:2">
      <c r="A57" s="175">
        <v>13010100</v>
      </c>
      <c r="B57" t="s">
        <v>2294</v>
      </c>
    </row>
    <row r="58" spans="1:2">
      <c r="A58" s="175">
        <v>13010200</v>
      </c>
      <c r="B58" t="s">
        <v>2295</v>
      </c>
    </row>
    <row r="59" spans="1:2">
      <c r="A59" s="175">
        <v>13010300</v>
      </c>
      <c r="B59" t="s">
        <v>2296</v>
      </c>
    </row>
    <row r="60" spans="1:2">
      <c r="A60" s="175">
        <v>13020000</v>
      </c>
      <c r="B60" t="s">
        <v>2297</v>
      </c>
    </row>
    <row r="61" spans="1:2">
      <c r="A61" s="175">
        <v>13020100</v>
      </c>
      <c r="B61" t="s">
        <v>2298</v>
      </c>
    </row>
    <row r="62" spans="1:2">
      <c r="A62" s="175">
        <v>13020200</v>
      </c>
      <c r="B62" t="s">
        <v>2299</v>
      </c>
    </row>
    <row r="63" spans="1:2">
      <c r="A63" s="175">
        <v>13020300</v>
      </c>
      <c r="B63" t="s">
        <v>2300</v>
      </c>
    </row>
    <row r="64" spans="1:2">
      <c r="A64" s="175">
        <v>13020400</v>
      </c>
      <c r="B64" t="s">
        <v>2301</v>
      </c>
    </row>
    <row r="65" spans="1:2">
      <c r="A65" s="175">
        <v>13020500</v>
      </c>
      <c r="B65" t="s">
        <v>2302</v>
      </c>
    </row>
    <row r="66" spans="1:2">
      <c r="A66" s="175">
        <v>13020600</v>
      </c>
      <c r="B66" t="s">
        <v>2303</v>
      </c>
    </row>
    <row r="67" spans="1:2">
      <c r="A67" s="175">
        <v>13030000</v>
      </c>
      <c r="B67" t="s">
        <v>2304</v>
      </c>
    </row>
    <row r="68" spans="1:2">
      <c r="A68" s="175">
        <v>13030100</v>
      </c>
      <c r="B68" t="s">
        <v>2305</v>
      </c>
    </row>
    <row r="69" spans="1:2">
      <c r="A69" s="175">
        <v>13030200</v>
      </c>
      <c r="B69" t="s">
        <v>2306</v>
      </c>
    </row>
    <row r="70" spans="1:2">
      <c r="A70" s="175">
        <v>13030400</v>
      </c>
      <c r="B70" t="s">
        <v>2307</v>
      </c>
    </row>
    <row r="71" spans="1:2">
      <c r="A71" s="175">
        <v>13030500</v>
      </c>
      <c r="B71" t="s">
        <v>2308</v>
      </c>
    </row>
    <row r="72" spans="1:2">
      <c r="A72" s="175">
        <v>13030600</v>
      </c>
      <c r="B72" t="s">
        <v>2309</v>
      </c>
    </row>
    <row r="73" spans="1:2">
      <c r="A73" s="175">
        <v>13030700</v>
      </c>
      <c r="B73" t="s">
        <v>2310</v>
      </c>
    </row>
    <row r="74" spans="1:2">
      <c r="A74" s="175">
        <v>13030800</v>
      </c>
      <c r="B74" t="s">
        <v>2311</v>
      </c>
    </row>
    <row r="75" spans="1:2">
      <c r="A75" s="175">
        <v>13030900</v>
      </c>
      <c r="B75" t="s">
        <v>2312</v>
      </c>
    </row>
    <row r="76" spans="1:2">
      <c r="A76" s="175">
        <v>13060000</v>
      </c>
      <c r="B76" t="s">
        <v>2313</v>
      </c>
    </row>
    <row r="77" spans="1:2">
      <c r="A77" s="175">
        <v>13070000</v>
      </c>
      <c r="B77" t="s">
        <v>1922</v>
      </c>
    </row>
    <row r="78" spans="1:2">
      <c r="A78" s="175">
        <v>13070100</v>
      </c>
      <c r="B78" t="s">
        <v>1923</v>
      </c>
    </row>
    <row r="79" spans="1:2">
      <c r="A79" s="175">
        <v>13070200</v>
      </c>
      <c r="B79" t="s">
        <v>1924</v>
      </c>
    </row>
    <row r="80" spans="1:2">
      <c r="A80" s="175">
        <v>13070300</v>
      </c>
      <c r="B80" t="s">
        <v>1925</v>
      </c>
    </row>
    <row r="81" spans="1:2">
      <c r="A81" s="175">
        <v>14000000</v>
      </c>
      <c r="B81" t="s">
        <v>1926</v>
      </c>
    </row>
    <row r="82" spans="1:2">
      <c r="A82" s="175">
        <v>14010000</v>
      </c>
      <c r="B82" t="s">
        <v>1927</v>
      </c>
    </row>
    <row r="83" spans="1:2">
      <c r="A83" s="175">
        <v>14010100</v>
      </c>
      <c r="B83" t="s">
        <v>1928</v>
      </c>
    </row>
    <row r="84" spans="1:2">
      <c r="A84" s="175">
        <v>14010200</v>
      </c>
      <c r="B84" t="s">
        <v>1929</v>
      </c>
    </row>
    <row r="85" spans="1:2">
      <c r="A85" s="175">
        <v>14010300</v>
      </c>
      <c r="B85" t="s">
        <v>1930</v>
      </c>
    </row>
    <row r="86" spans="1:2">
      <c r="A86" s="175">
        <v>14010400</v>
      </c>
      <c r="B86" t="s">
        <v>1931</v>
      </c>
    </row>
    <row r="87" spans="1:2">
      <c r="A87" s="175">
        <v>14010500</v>
      </c>
      <c r="B87" t="s">
        <v>1932</v>
      </c>
    </row>
    <row r="88" spans="1:2">
      <c r="A88" s="175">
        <v>14010600</v>
      </c>
      <c r="B88" t="s">
        <v>1933</v>
      </c>
    </row>
    <row r="89" spans="1:2">
      <c r="A89" s="175">
        <v>14010700</v>
      </c>
      <c r="B89" t="s">
        <v>1934</v>
      </c>
    </row>
    <row r="90" spans="1:2">
      <c r="A90" s="175">
        <v>14010900</v>
      </c>
      <c r="B90" t="s">
        <v>1935</v>
      </c>
    </row>
    <row r="91" spans="1:2">
      <c r="A91" s="175">
        <v>14011100</v>
      </c>
      <c r="B91" t="s">
        <v>1936</v>
      </c>
    </row>
    <row r="92" spans="1:2">
      <c r="A92" s="175">
        <v>14020000</v>
      </c>
      <c r="B92" t="s">
        <v>1937</v>
      </c>
    </row>
    <row r="93" spans="1:2">
      <c r="A93" s="175">
        <v>14020100</v>
      </c>
      <c r="B93" t="s">
        <v>1938</v>
      </c>
    </row>
    <row r="94" spans="1:2">
      <c r="A94" s="175">
        <v>14020200</v>
      </c>
      <c r="B94" t="s">
        <v>1939</v>
      </c>
    </row>
    <row r="95" spans="1:2">
      <c r="A95" s="175">
        <v>14020300</v>
      </c>
      <c r="B95" t="s">
        <v>2314</v>
      </c>
    </row>
    <row r="96" spans="1:2">
      <c r="A96" s="175">
        <v>14020400</v>
      </c>
      <c r="B96" t="s">
        <v>1941</v>
      </c>
    </row>
    <row r="97" spans="1:2">
      <c r="A97" s="175">
        <v>14020600</v>
      </c>
      <c r="B97" t="s">
        <v>1942</v>
      </c>
    </row>
    <row r="98" spans="1:2">
      <c r="A98" s="175">
        <v>14020700</v>
      </c>
      <c r="B98" t="s">
        <v>1943</v>
      </c>
    </row>
    <row r="99" spans="1:2">
      <c r="A99" s="175">
        <v>14020800</v>
      </c>
      <c r="B99" t="s">
        <v>1944</v>
      </c>
    </row>
    <row r="100" spans="1:2">
      <c r="A100" s="175">
        <v>14020900</v>
      </c>
      <c r="B100" t="s">
        <v>1945</v>
      </c>
    </row>
    <row r="101" spans="1:2">
      <c r="A101" s="175">
        <v>14021000</v>
      </c>
      <c r="B101" t="s">
        <v>1946</v>
      </c>
    </row>
    <row r="102" spans="1:2">
      <c r="A102" s="175">
        <v>14021100</v>
      </c>
      <c r="B102" t="s">
        <v>1947</v>
      </c>
    </row>
    <row r="103" spans="1:2">
      <c r="A103" s="175">
        <v>14021200</v>
      </c>
      <c r="B103" t="s">
        <v>2315</v>
      </c>
    </row>
    <row r="104" spans="1:2">
      <c r="A104" s="175">
        <v>14021300</v>
      </c>
      <c r="B104" t="s">
        <v>2316</v>
      </c>
    </row>
    <row r="105" spans="1:2">
      <c r="A105" s="175">
        <v>14021600</v>
      </c>
      <c r="B105" t="s">
        <v>1948</v>
      </c>
    </row>
    <row r="106" spans="1:2">
      <c r="A106" s="175">
        <v>14021700</v>
      </c>
      <c r="B106" t="s">
        <v>1949</v>
      </c>
    </row>
    <row r="107" spans="1:2">
      <c r="A107" s="175">
        <v>14021800</v>
      </c>
      <c r="B107" t="s">
        <v>1950</v>
      </c>
    </row>
    <row r="108" spans="1:2">
      <c r="A108" s="175">
        <v>14022100</v>
      </c>
      <c r="B108" t="s">
        <v>1951</v>
      </c>
    </row>
    <row r="109" spans="1:2">
      <c r="A109" s="175">
        <v>14022300</v>
      </c>
      <c r="B109" t="s">
        <v>2317</v>
      </c>
    </row>
    <row r="110" spans="1:2">
      <c r="A110" s="175">
        <v>14030000</v>
      </c>
      <c r="B110" t="s">
        <v>1952</v>
      </c>
    </row>
    <row r="111" spans="1:2">
      <c r="A111" s="175">
        <v>14030100</v>
      </c>
      <c r="B111" t="s">
        <v>1938</v>
      </c>
    </row>
    <row r="112" spans="1:2">
      <c r="A112" s="175">
        <v>14030200</v>
      </c>
      <c r="B112" t="s">
        <v>1939</v>
      </c>
    </row>
    <row r="113" spans="1:2">
      <c r="A113" s="175">
        <v>14030300</v>
      </c>
      <c r="B113" t="s">
        <v>1940</v>
      </c>
    </row>
    <row r="114" spans="1:2">
      <c r="A114" s="175">
        <v>14030400</v>
      </c>
      <c r="B114" t="s">
        <v>1941</v>
      </c>
    </row>
    <row r="115" spans="1:2">
      <c r="A115" s="175">
        <v>14030600</v>
      </c>
      <c r="B115" t="s">
        <v>1942</v>
      </c>
    </row>
    <row r="116" spans="1:2">
      <c r="A116" s="175">
        <v>14030700</v>
      </c>
      <c r="B116" t="s">
        <v>1943</v>
      </c>
    </row>
    <row r="117" spans="1:2">
      <c r="A117" s="175">
        <v>14030800</v>
      </c>
      <c r="B117" t="s">
        <v>1944</v>
      </c>
    </row>
    <row r="118" spans="1:2">
      <c r="A118" s="175">
        <v>14030900</v>
      </c>
      <c r="B118" t="s">
        <v>1945</v>
      </c>
    </row>
    <row r="119" spans="1:2">
      <c r="A119" s="175">
        <v>14031000</v>
      </c>
      <c r="B119" t="s">
        <v>1946</v>
      </c>
    </row>
    <row r="120" spans="1:2">
      <c r="A120" s="175">
        <v>14031100</v>
      </c>
      <c r="B120" t="s">
        <v>1947</v>
      </c>
    </row>
    <row r="121" spans="1:2">
      <c r="A121" s="175">
        <v>14031600</v>
      </c>
      <c r="B121" t="s">
        <v>1953</v>
      </c>
    </row>
    <row r="122" spans="1:2">
      <c r="A122" s="175">
        <v>14031700</v>
      </c>
      <c r="B122" t="s">
        <v>1949</v>
      </c>
    </row>
    <row r="123" spans="1:2">
      <c r="A123" s="175">
        <v>14031800</v>
      </c>
      <c r="B123" t="s">
        <v>1950</v>
      </c>
    </row>
    <row r="124" spans="1:2">
      <c r="A124" s="175">
        <v>14040000</v>
      </c>
      <c r="B124" t="s">
        <v>2318</v>
      </c>
    </row>
    <row r="125" spans="1:2">
      <c r="A125" s="175">
        <v>14050000</v>
      </c>
      <c r="B125" t="s">
        <v>1954</v>
      </c>
    </row>
    <row r="126" spans="1:2">
      <c r="A126" s="175">
        <v>15000000</v>
      </c>
      <c r="B126" t="s">
        <v>1955</v>
      </c>
    </row>
    <row r="127" spans="1:2">
      <c r="A127" s="175">
        <v>15010000</v>
      </c>
      <c r="B127" t="s">
        <v>1956</v>
      </c>
    </row>
    <row r="128" spans="1:2">
      <c r="A128" s="175">
        <v>15010100</v>
      </c>
      <c r="B128" t="s">
        <v>1957</v>
      </c>
    </row>
    <row r="129" spans="1:2">
      <c r="A129" s="175">
        <v>15010200</v>
      </c>
      <c r="B129" t="s">
        <v>1958</v>
      </c>
    </row>
    <row r="130" spans="1:2">
      <c r="A130" s="175">
        <v>15010300</v>
      </c>
      <c r="B130" t="s">
        <v>1959</v>
      </c>
    </row>
    <row r="131" spans="1:2">
      <c r="A131" s="175">
        <v>15010800</v>
      </c>
      <c r="B131" t="s">
        <v>2319</v>
      </c>
    </row>
    <row r="132" spans="1:2">
      <c r="A132" s="175">
        <v>15010900</v>
      </c>
      <c r="B132" t="s">
        <v>2320</v>
      </c>
    </row>
    <row r="133" spans="1:2">
      <c r="A133" s="175">
        <v>15011000</v>
      </c>
      <c r="B133" t="s">
        <v>2321</v>
      </c>
    </row>
    <row r="134" spans="1:2">
      <c r="A134" s="175">
        <v>15011100</v>
      </c>
      <c r="B134" t="s">
        <v>2322</v>
      </c>
    </row>
    <row r="135" spans="1:2">
      <c r="A135" s="175">
        <v>15020000</v>
      </c>
      <c r="B135" t="s">
        <v>1960</v>
      </c>
    </row>
    <row r="136" spans="1:2">
      <c r="A136" s="175">
        <v>15020100</v>
      </c>
      <c r="B136" t="s">
        <v>1961</v>
      </c>
    </row>
    <row r="137" spans="1:2">
      <c r="A137" s="175">
        <v>15020200</v>
      </c>
      <c r="B137" t="s">
        <v>1962</v>
      </c>
    </row>
    <row r="138" spans="1:2">
      <c r="A138" s="175">
        <v>15020300</v>
      </c>
      <c r="B138" t="s">
        <v>1963</v>
      </c>
    </row>
    <row r="139" spans="1:2">
      <c r="A139" s="175">
        <v>16000000</v>
      </c>
      <c r="B139" t="s">
        <v>1964</v>
      </c>
    </row>
    <row r="140" spans="1:2">
      <c r="A140" s="175">
        <v>16010000</v>
      </c>
      <c r="B140" t="s">
        <v>1965</v>
      </c>
    </row>
    <row r="141" spans="1:2">
      <c r="A141" s="175">
        <v>16010100</v>
      </c>
      <c r="B141" t="s">
        <v>1966</v>
      </c>
    </row>
    <row r="142" spans="1:2">
      <c r="A142" s="175">
        <v>16010200</v>
      </c>
      <c r="B142" t="s">
        <v>1967</v>
      </c>
    </row>
    <row r="143" spans="1:2">
      <c r="A143" s="175">
        <v>16010400</v>
      </c>
      <c r="B143" t="s">
        <v>1968</v>
      </c>
    </row>
    <row r="144" spans="1:2">
      <c r="A144" s="175">
        <v>16010500</v>
      </c>
      <c r="B144" t="s">
        <v>1969</v>
      </c>
    </row>
    <row r="145" spans="1:2">
      <c r="A145" s="175">
        <v>16010600</v>
      </c>
      <c r="B145" t="s">
        <v>1970</v>
      </c>
    </row>
    <row r="146" spans="1:2">
      <c r="A146" s="175">
        <v>16010700</v>
      </c>
      <c r="B146" t="s">
        <v>1971</v>
      </c>
    </row>
    <row r="147" spans="1:2">
      <c r="A147" s="175">
        <v>16010800</v>
      </c>
      <c r="B147" t="s">
        <v>1972</v>
      </c>
    </row>
    <row r="148" spans="1:2">
      <c r="A148" s="175">
        <v>16010900</v>
      </c>
      <c r="B148" t="s">
        <v>1973</v>
      </c>
    </row>
    <row r="149" spans="1:2">
      <c r="A149" s="175">
        <v>16011000</v>
      </c>
      <c r="B149" t="s">
        <v>1974</v>
      </c>
    </row>
    <row r="150" spans="1:2">
      <c r="A150" s="175">
        <v>16011100</v>
      </c>
      <c r="B150" t="s">
        <v>1975</v>
      </c>
    </row>
    <row r="151" spans="1:2">
      <c r="A151" s="175">
        <v>16011200</v>
      </c>
      <c r="B151" t="s">
        <v>1976</v>
      </c>
    </row>
    <row r="152" spans="1:2">
      <c r="A152" s="175">
        <v>16011300</v>
      </c>
      <c r="B152" t="s">
        <v>1977</v>
      </c>
    </row>
    <row r="153" spans="1:2">
      <c r="A153" s="175">
        <v>16011500</v>
      </c>
      <c r="B153" t="s">
        <v>1978</v>
      </c>
    </row>
    <row r="154" spans="1:2">
      <c r="A154" s="175">
        <v>16011600</v>
      </c>
      <c r="B154" t="s">
        <v>1979</v>
      </c>
    </row>
    <row r="155" spans="1:2">
      <c r="A155" s="175">
        <v>16011700</v>
      </c>
      <c r="B155" t="s">
        <v>1980</v>
      </c>
    </row>
    <row r="156" spans="1:2">
      <c r="A156" s="175">
        <v>16011800</v>
      </c>
      <c r="B156" t="s">
        <v>1981</v>
      </c>
    </row>
    <row r="157" spans="1:2">
      <c r="A157" s="175">
        <v>16011900</v>
      </c>
      <c r="B157" t="s">
        <v>1982</v>
      </c>
    </row>
    <row r="158" spans="1:2">
      <c r="A158" s="175">
        <v>16012100</v>
      </c>
      <c r="B158" t="s">
        <v>1983</v>
      </c>
    </row>
    <row r="159" spans="1:2">
      <c r="A159" s="175">
        <v>17000000</v>
      </c>
      <c r="B159" t="s">
        <v>2323</v>
      </c>
    </row>
    <row r="160" spans="1:2">
      <c r="A160" s="175">
        <v>17010000</v>
      </c>
      <c r="B160" t="s">
        <v>2324</v>
      </c>
    </row>
    <row r="161" spans="1:2">
      <c r="A161" s="175">
        <v>17010100</v>
      </c>
      <c r="B161" t="s">
        <v>1984</v>
      </c>
    </row>
    <row r="162" spans="1:2">
      <c r="A162" s="175">
        <v>17010200</v>
      </c>
      <c r="B162" t="s">
        <v>1985</v>
      </c>
    </row>
    <row r="163" spans="1:2">
      <c r="A163" s="175">
        <v>17010300</v>
      </c>
      <c r="B163" t="s">
        <v>1986</v>
      </c>
    </row>
    <row r="164" spans="1:2">
      <c r="A164" s="175">
        <v>17010400</v>
      </c>
      <c r="B164" t="s">
        <v>2325</v>
      </c>
    </row>
    <row r="165" spans="1:2">
      <c r="A165" s="175">
        <v>17010500</v>
      </c>
      <c r="B165" t="s">
        <v>2326</v>
      </c>
    </row>
    <row r="166" spans="1:2">
      <c r="A166" s="175">
        <v>17010700</v>
      </c>
      <c r="B166" t="s">
        <v>1987</v>
      </c>
    </row>
    <row r="167" spans="1:2">
      <c r="A167" s="175">
        <v>17010800</v>
      </c>
      <c r="B167" t="s">
        <v>1988</v>
      </c>
    </row>
    <row r="168" spans="1:2">
      <c r="A168" s="175">
        <v>17010900</v>
      </c>
      <c r="B168" t="s">
        <v>1989</v>
      </c>
    </row>
    <row r="169" spans="1:2">
      <c r="A169" s="175">
        <v>17011200</v>
      </c>
      <c r="B169" t="s">
        <v>1990</v>
      </c>
    </row>
    <row r="170" spans="1:2">
      <c r="A170" s="175">
        <v>17011500</v>
      </c>
      <c r="B170" t="s">
        <v>1991</v>
      </c>
    </row>
    <row r="171" spans="1:2">
      <c r="A171" s="175">
        <v>17060000</v>
      </c>
      <c r="B171" t="s">
        <v>1992</v>
      </c>
    </row>
    <row r="172" spans="1:2">
      <c r="A172" s="175">
        <v>17060100</v>
      </c>
      <c r="B172" t="s">
        <v>2327</v>
      </c>
    </row>
    <row r="173" spans="1:2">
      <c r="A173" s="175">
        <v>17060200</v>
      </c>
      <c r="B173" t="s">
        <v>2328</v>
      </c>
    </row>
    <row r="174" spans="1:2">
      <c r="A174" s="175">
        <v>17060300</v>
      </c>
      <c r="B174" t="s">
        <v>2329</v>
      </c>
    </row>
    <row r="175" spans="1:2">
      <c r="A175" s="175">
        <v>17070000</v>
      </c>
      <c r="B175" t="s">
        <v>1993</v>
      </c>
    </row>
    <row r="176" spans="1:2">
      <c r="A176" s="175">
        <v>18000000</v>
      </c>
      <c r="B176" t="s">
        <v>2330</v>
      </c>
    </row>
    <row r="177" spans="1:2">
      <c r="A177" s="175">
        <v>18010000</v>
      </c>
      <c r="B177" t="s">
        <v>2331</v>
      </c>
    </row>
    <row r="178" spans="1:2">
      <c r="A178" s="175">
        <v>18010100</v>
      </c>
      <c r="B178" t="s">
        <v>2332</v>
      </c>
    </row>
    <row r="179" spans="1:2">
      <c r="A179" s="175">
        <v>18010200</v>
      </c>
      <c r="B179" t="s">
        <v>2333</v>
      </c>
    </row>
    <row r="180" spans="1:2">
      <c r="A180" s="175">
        <v>18010300</v>
      </c>
      <c r="B180" t="s">
        <v>2334</v>
      </c>
    </row>
    <row r="181" spans="1:2">
      <c r="A181" s="175">
        <v>18010400</v>
      </c>
      <c r="B181" t="s">
        <v>2335</v>
      </c>
    </row>
    <row r="182" spans="1:2">
      <c r="A182" s="175">
        <v>18010500</v>
      </c>
      <c r="B182" t="s">
        <v>2336</v>
      </c>
    </row>
    <row r="183" spans="1:2">
      <c r="A183" s="175">
        <v>18010600</v>
      </c>
      <c r="B183" t="s">
        <v>2337</v>
      </c>
    </row>
    <row r="184" spans="1:2">
      <c r="A184" s="175">
        <v>18010700</v>
      </c>
      <c r="B184" t="s">
        <v>2338</v>
      </c>
    </row>
    <row r="185" spans="1:2">
      <c r="A185" s="175">
        <v>18010800</v>
      </c>
      <c r="B185" t="s">
        <v>2339</v>
      </c>
    </row>
    <row r="186" spans="1:2">
      <c r="A186" s="175">
        <v>18010900</v>
      </c>
      <c r="B186" t="s">
        <v>2340</v>
      </c>
    </row>
    <row r="187" spans="1:2">
      <c r="A187" s="175">
        <v>18011000</v>
      </c>
      <c r="B187" t="s">
        <v>2341</v>
      </c>
    </row>
    <row r="188" spans="1:2">
      <c r="A188" s="175">
        <v>18011100</v>
      </c>
      <c r="B188" t="s">
        <v>2342</v>
      </c>
    </row>
    <row r="189" spans="1:2">
      <c r="A189" s="175">
        <v>18020000</v>
      </c>
      <c r="B189" t="s">
        <v>1994</v>
      </c>
    </row>
    <row r="190" spans="1:2">
      <c r="A190" s="175">
        <v>18020100</v>
      </c>
      <c r="B190" t="s">
        <v>1995</v>
      </c>
    </row>
    <row r="191" spans="1:2">
      <c r="A191" s="175">
        <v>18020200</v>
      </c>
      <c r="B191" t="s">
        <v>1996</v>
      </c>
    </row>
    <row r="192" spans="1:2">
      <c r="A192" s="175">
        <v>18030000</v>
      </c>
      <c r="B192" t="s">
        <v>1997</v>
      </c>
    </row>
    <row r="193" spans="1:2">
      <c r="A193" s="175">
        <v>18030100</v>
      </c>
      <c r="B193" t="s">
        <v>1998</v>
      </c>
    </row>
    <row r="194" spans="1:2">
      <c r="A194" s="175">
        <v>18030200</v>
      </c>
      <c r="B194" t="s">
        <v>1999</v>
      </c>
    </row>
    <row r="195" spans="1:2">
      <c r="A195" s="175">
        <v>18040000</v>
      </c>
      <c r="B195" t="s">
        <v>2343</v>
      </c>
    </row>
    <row r="196" spans="1:2">
      <c r="A196" s="175">
        <v>18040100</v>
      </c>
      <c r="B196" t="s">
        <v>2344</v>
      </c>
    </row>
    <row r="197" spans="1:2">
      <c r="A197" s="175">
        <v>18040200</v>
      </c>
      <c r="B197" t="s">
        <v>2345</v>
      </c>
    </row>
    <row r="198" spans="1:2">
      <c r="A198" s="175">
        <v>18040300</v>
      </c>
      <c r="B198" t="s">
        <v>2346</v>
      </c>
    </row>
    <row r="199" spans="1:2">
      <c r="A199" s="175">
        <v>18040500</v>
      </c>
      <c r="B199" t="s">
        <v>2347</v>
      </c>
    </row>
    <row r="200" spans="1:2">
      <c r="A200" s="175">
        <v>18040600</v>
      </c>
      <c r="B200" t="s">
        <v>2348</v>
      </c>
    </row>
    <row r="201" spans="1:2">
      <c r="A201" s="175">
        <v>18040700</v>
      </c>
      <c r="B201" t="s">
        <v>2349</v>
      </c>
    </row>
    <row r="202" spans="1:2">
      <c r="A202" s="175">
        <v>18040800</v>
      </c>
      <c r="B202" t="s">
        <v>2350</v>
      </c>
    </row>
    <row r="203" spans="1:2">
      <c r="A203" s="175">
        <v>18040900</v>
      </c>
      <c r="B203" t="s">
        <v>2351</v>
      </c>
    </row>
    <row r="204" spans="1:2">
      <c r="A204" s="175">
        <v>18041000</v>
      </c>
      <c r="B204" t="s">
        <v>2352</v>
      </c>
    </row>
    <row r="205" spans="1:2">
      <c r="A205" s="175">
        <v>18041300</v>
      </c>
      <c r="B205" t="s">
        <v>2353</v>
      </c>
    </row>
    <row r="206" spans="1:2">
      <c r="A206" s="175">
        <v>18041400</v>
      </c>
      <c r="B206" t="s">
        <v>2354</v>
      </c>
    </row>
    <row r="207" spans="1:2">
      <c r="A207" s="175">
        <v>18041500</v>
      </c>
      <c r="B207" t="s">
        <v>2355</v>
      </c>
    </row>
    <row r="208" spans="1:2">
      <c r="A208" s="175">
        <v>18041600</v>
      </c>
      <c r="B208" t="s">
        <v>2356</v>
      </c>
    </row>
    <row r="209" spans="1:2">
      <c r="A209" s="175">
        <v>18041700</v>
      </c>
      <c r="B209" t="s">
        <v>2357</v>
      </c>
    </row>
    <row r="210" spans="1:2">
      <c r="A210" s="175">
        <v>18041800</v>
      </c>
      <c r="B210" t="s">
        <v>2358</v>
      </c>
    </row>
    <row r="211" spans="1:2">
      <c r="A211" s="175">
        <v>18050000</v>
      </c>
      <c r="B211" t="s">
        <v>2000</v>
      </c>
    </row>
    <row r="212" spans="1:2">
      <c r="A212" s="175">
        <v>18050100</v>
      </c>
      <c r="B212" t="s">
        <v>2001</v>
      </c>
    </row>
    <row r="213" spans="1:2">
      <c r="A213" s="175">
        <v>18050200</v>
      </c>
      <c r="B213" t="s">
        <v>2002</v>
      </c>
    </row>
    <row r="214" spans="1:2">
      <c r="A214" s="175">
        <v>18050300</v>
      </c>
      <c r="B214" t="s">
        <v>2003</v>
      </c>
    </row>
    <row r="215" spans="1:2">
      <c r="A215" s="175">
        <v>18050400</v>
      </c>
      <c r="B215" t="s">
        <v>2004</v>
      </c>
    </row>
    <row r="216" spans="1:2">
      <c r="A216" s="175">
        <v>18050500</v>
      </c>
      <c r="B216" t="s">
        <v>2359</v>
      </c>
    </row>
    <row r="217" spans="1:2">
      <c r="A217" s="175">
        <v>19000000</v>
      </c>
      <c r="B217" t="s">
        <v>2005</v>
      </c>
    </row>
    <row r="218" spans="1:2">
      <c r="A218" s="175">
        <v>19010000</v>
      </c>
      <c r="B218" t="s">
        <v>2006</v>
      </c>
    </row>
    <row r="219" spans="1:2">
      <c r="A219" s="175">
        <v>19010100</v>
      </c>
      <c r="B219" t="s">
        <v>2007</v>
      </c>
    </row>
    <row r="220" spans="1:2">
      <c r="A220" s="175">
        <v>19010200</v>
      </c>
      <c r="B220" t="s">
        <v>2008</v>
      </c>
    </row>
    <row r="221" spans="1:2">
      <c r="A221" s="175">
        <v>19010300</v>
      </c>
      <c r="B221" t="s">
        <v>2009</v>
      </c>
    </row>
    <row r="222" spans="1:2">
      <c r="A222" s="175">
        <v>19010400</v>
      </c>
      <c r="B222" t="s">
        <v>2010</v>
      </c>
    </row>
    <row r="223" spans="1:2">
      <c r="A223" s="175">
        <v>19010700</v>
      </c>
      <c r="B223" t="s">
        <v>2360</v>
      </c>
    </row>
    <row r="224" spans="1:2">
      <c r="A224" s="175">
        <v>19010800</v>
      </c>
      <c r="B224" t="s">
        <v>2361</v>
      </c>
    </row>
    <row r="225" spans="1:2">
      <c r="A225" s="175">
        <v>19010900</v>
      </c>
      <c r="B225" t="s">
        <v>2362</v>
      </c>
    </row>
    <row r="226" spans="1:2">
      <c r="A226" s="175">
        <v>19050000</v>
      </c>
      <c r="B226" t="s">
        <v>2011</v>
      </c>
    </row>
    <row r="227" spans="1:2">
      <c r="A227" s="175">
        <v>19050100</v>
      </c>
      <c r="B227" t="s">
        <v>2012</v>
      </c>
    </row>
    <row r="228" spans="1:2">
      <c r="A228" s="175">
        <v>19050200</v>
      </c>
      <c r="B228" t="s">
        <v>2013</v>
      </c>
    </row>
    <row r="229" spans="1:2">
      <c r="A229" s="175">
        <v>19050300</v>
      </c>
      <c r="B229" t="s">
        <v>2014</v>
      </c>
    </row>
    <row r="230" spans="1:2">
      <c r="A230" s="175">
        <v>19060000</v>
      </c>
      <c r="B230" t="s">
        <v>2363</v>
      </c>
    </row>
    <row r="231" spans="1:2">
      <c r="A231" s="175">
        <v>19060100</v>
      </c>
      <c r="B231" t="s">
        <v>2363</v>
      </c>
    </row>
    <row r="232" spans="1:2">
      <c r="A232" s="175">
        <v>19060200</v>
      </c>
      <c r="B232" t="s">
        <v>2364</v>
      </c>
    </row>
    <row r="233" spans="1:2">
      <c r="A233" s="175">
        <v>19090000</v>
      </c>
      <c r="B233" t="s">
        <v>2015</v>
      </c>
    </row>
    <row r="234" spans="1:2">
      <c r="A234" s="175">
        <v>19090400</v>
      </c>
      <c r="B234" t="s">
        <v>2016</v>
      </c>
    </row>
    <row r="235" spans="1:2">
      <c r="A235" s="175">
        <v>20000000</v>
      </c>
      <c r="B235" t="s">
        <v>2017</v>
      </c>
    </row>
    <row r="236" spans="1:2">
      <c r="A236" s="175">
        <v>21000000</v>
      </c>
      <c r="B236" t="s">
        <v>2018</v>
      </c>
    </row>
    <row r="237" spans="1:2">
      <c r="A237" s="175">
        <v>21010000</v>
      </c>
      <c r="B237" t="s">
        <v>2019</v>
      </c>
    </row>
    <row r="238" spans="1:2">
      <c r="A238" s="175">
        <v>21010100</v>
      </c>
      <c r="B238" t="s">
        <v>2020</v>
      </c>
    </row>
    <row r="239" spans="1:2">
      <c r="A239" s="175">
        <v>21010300</v>
      </c>
      <c r="B239" t="s">
        <v>2021</v>
      </c>
    </row>
    <row r="240" spans="1:2">
      <c r="A240" s="175">
        <v>21010500</v>
      </c>
      <c r="B240" t="s">
        <v>2022</v>
      </c>
    </row>
    <row r="241" spans="1:2">
      <c r="A241" s="175">
        <v>21010600</v>
      </c>
      <c r="B241" t="s">
        <v>2365</v>
      </c>
    </row>
    <row r="242" spans="1:2">
      <c r="A242" s="175">
        <v>21010700</v>
      </c>
      <c r="B242" t="s">
        <v>2023</v>
      </c>
    </row>
    <row r="243" spans="1:2">
      <c r="A243" s="175">
        <v>21010800</v>
      </c>
      <c r="B243" t="s">
        <v>2024</v>
      </c>
    </row>
    <row r="244" spans="1:2">
      <c r="A244" s="175">
        <v>21010900</v>
      </c>
      <c r="B244" t="s">
        <v>2025</v>
      </c>
    </row>
    <row r="245" spans="1:2">
      <c r="A245" s="175">
        <v>21020000</v>
      </c>
      <c r="B245" t="s">
        <v>2026</v>
      </c>
    </row>
    <row r="246" spans="1:2">
      <c r="A246" s="175">
        <v>21030000</v>
      </c>
      <c r="B246" t="s">
        <v>2027</v>
      </c>
    </row>
    <row r="247" spans="1:2">
      <c r="A247" s="175">
        <v>21040000</v>
      </c>
      <c r="B247" t="s">
        <v>2028</v>
      </c>
    </row>
    <row r="248" spans="1:2">
      <c r="A248" s="175">
        <v>21050000</v>
      </c>
      <c r="B248" t="s">
        <v>2029</v>
      </c>
    </row>
    <row r="249" spans="1:2">
      <c r="A249" s="175">
        <v>21080000</v>
      </c>
      <c r="B249" t="s">
        <v>2030</v>
      </c>
    </row>
    <row r="250" spans="1:2">
      <c r="A250" s="175">
        <v>21080100</v>
      </c>
      <c r="B250" t="s">
        <v>2031</v>
      </c>
    </row>
    <row r="251" spans="1:2">
      <c r="A251" s="175">
        <v>21080200</v>
      </c>
      <c r="B251" t="s">
        <v>2032</v>
      </c>
    </row>
    <row r="252" spans="1:2">
      <c r="A252" s="175">
        <v>21080500</v>
      </c>
      <c r="B252" t="s">
        <v>625</v>
      </c>
    </row>
    <row r="253" spans="1:2">
      <c r="A253" s="175">
        <v>21080600</v>
      </c>
      <c r="B253" t="s">
        <v>2033</v>
      </c>
    </row>
    <row r="254" spans="1:2">
      <c r="A254" s="175">
        <v>21080700</v>
      </c>
      <c r="B254" t="s">
        <v>2034</v>
      </c>
    </row>
    <row r="255" spans="1:2">
      <c r="A255" s="175">
        <v>21080800</v>
      </c>
      <c r="B255" t="s">
        <v>2035</v>
      </c>
    </row>
    <row r="256" spans="1:2">
      <c r="A256" s="175">
        <v>21080900</v>
      </c>
      <c r="B256" t="s">
        <v>2036</v>
      </c>
    </row>
    <row r="257" spans="1:2">
      <c r="A257" s="175">
        <v>21081000</v>
      </c>
      <c r="B257" t="s">
        <v>2037</v>
      </c>
    </row>
    <row r="258" spans="1:2">
      <c r="A258" s="175">
        <v>21081100</v>
      </c>
      <c r="B258" t="s">
        <v>2038</v>
      </c>
    </row>
    <row r="259" spans="1:2">
      <c r="A259" s="175">
        <v>21081200</v>
      </c>
      <c r="B259" t="s">
        <v>2039</v>
      </c>
    </row>
    <row r="260" spans="1:2">
      <c r="A260" s="175">
        <v>21081300</v>
      </c>
      <c r="B260" t="s">
        <v>2040</v>
      </c>
    </row>
    <row r="261" spans="1:2">
      <c r="A261" s="175">
        <v>21081400</v>
      </c>
      <c r="B261" t="s">
        <v>2041</v>
      </c>
    </row>
    <row r="262" spans="1:2">
      <c r="A262" s="175">
        <v>21082000</v>
      </c>
      <c r="B262" t="s">
        <v>2042</v>
      </c>
    </row>
    <row r="263" spans="1:2">
      <c r="A263" s="175">
        <v>21083000</v>
      </c>
      <c r="B263" t="s">
        <v>2366</v>
      </c>
    </row>
    <row r="264" spans="1:2">
      <c r="A264" s="175">
        <v>21090000</v>
      </c>
      <c r="B264" t="s">
        <v>2367</v>
      </c>
    </row>
    <row r="265" spans="1:2">
      <c r="A265" s="175">
        <v>21110000</v>
      </c>
      <c r="B265" t="s">
        <v>2043</v>
      </c>
    </row>
    <row r="266" spans="1:2">
      <c r="A266" s="175">
        <v>22000000</v>
      </c>
      <c r="B266" t="s">
        <v>2044</v>
      </c>
    </row>
    <row r="267" spans="1:2">
      <c r="A267" s="175">
        <v>22010000</v>
      </c>
      <c r="B267" t="s">
        <v>2045</v>
      </c>
    </row>
    <row r="268" spans="1:2">
      <c r="A268" s="175">
        <v>22010200</v>
      </c>
      <c r="B268" t="s">
        <v>2046</v>
      </c>
    </row>
    <row r="269" spans="1:2">
      <c r="A269" s="175">
        <v>22010300</v>
      </c>
      <c r="B269" t="s">
        <v>2368</v>
      </c>
    </row>
    <row r="270" spans="1:2">
      <c r="A270" s="175">
        <v>22010400</v>
      </c>
      <c r="B270" t="s">
        <v>2047</v>
      </c>
    </row>
    <row r="271" spans="1:2">
      <c r="A271" s="175">
        <v>22010500</v>
      </c>
      <c r="B271" t="s">
        <v>2048</v>
      </c>
    </row>
    <row r="272" spans="1:2">
      <c r="A272" s="175">
        <v>22010600</v>
      </c>
      <c r="B272" t="s">
        <v>2049</v>
      </c>
    </row>
    <row r="273" spans="1:2">
      <c r="A273" s="175">
        <v>22010700</v>
      </c>
      <c r="B273" t="s">
        <v>2050</v>
      </c>
    </row>
    <row r="274" spans="1:2">
      <c r="A274" s="175">
        <v>22010900</v>
      </c>
      <c r="B274" t="s">
        <v>2051</v>
      </c>
    </row>
    <row r="275" spans="1:2">
      <c r="A275" s="175">
        <v>22011000</v>
      </c>
      <c r="B275" t="s">
        <v>2052</v>
      </c>
    </row>
    <row r="276" spans="1:2">
      <c r="A276" s="175">
        <v>22011100</v>
      </c>
      <c r="B276" t="s">
        <v>2053</v>
      </c>
    </row>
    <row r="277" spans="1:2">
      <c r="A277" s="175">
        <v>22011200</v>
      </c>
      <c r="B277" t="s">
        <v>2054</v>
      </c>
    </row>
    <row r="278" spans="1:2">
      <c r="A278" s="175">
        <v>22011400</v>
      </c>
      <c r="B278" t="s">
        <v>2055</v>
      </c>
    </row>
    <row r="279" spans="1:2">
      <c r="A279" s="175">
        <v>22011500</v>
      </c>
      <c r="B279" t="s">
        <v>2369</v>
      </c>
    </row>
    <row r="280" spans="1:2">
      <c r="A280" s="175">
        <v>22011700</v>
      </c>
      <c r="B280" t="s">
        <v>2056</v>
      </c>
    </row>
    <row r="281" spans="1:2">
      <c r="A281" s="175">
        <v>22011800</v>
      </c>
      <c r="B281" t="s">
        <v>2057</v>
      </c>
    </row>
    <row r="282" spans="1:2">
      <c r="A282" s="175">
        <v>22011900</v>
      </c>
      <c r="B282" t="s">
        <v>2058</v>
      </c>
    </row>
    <row r="283" spans="1:2">
      <c r="A283" s="175">
        <v>22012000</v>
      </c>
      <c r="B283" t="s">
        <v>2059</v>
      </c>
    </row>
    <row r="284" spans="1:2">
      <c r="A284" s="175">
        <v>22012100</v>
      </c>
      <c r="B284" t="s">
        <v>2060</v>
      </c>
    </row>
    <row r="285" spans="1:2">
      <c r="A285" s="175">
        <v>22012200</v>
      </c>
      <c r="B285" t="s">
        <v>2061</v>
      </c>
    </row>
    <row r="286" spans="1:2">
      <c r="A286" s="175">
        <v>22012300</v>
      </c>
      <c r="B286" t="s">
        <v>2062</v>
      </c>
    </row>
    <row r="287" spans="1:2">
      <c r="A287" s="175">
        <v>22012400</v>
      </c>
      <c r="B287" t="s">
        <v>2063</v>
      </c>
    </row>
    <row r="288" spans="1:2">
      <c r="A288" s="175">
        <v>22012500</v>
      </c>
      <c r="B288" t="s">
        <v>2064</v>
      </c>
    </row>
    <row r="289" spans="1:2">
      <c r="A289" s="175">
        <v>22012600</v>
      </c>
      <c r="B289" t="s">
        <v>2370</v>
      </c>
    </row>
    <row r="290" spans="1:2">
      <c r="A290" s="175">
        <v>22012700</v>
      </c>
      <c r="B290" t="s">
        <v>2371</v>
      </c>
    </row>
    <row r="291" spans="1:2">
      <c r="A291" s="175">
        <v>22012800</v>
      </c>
      <c r="B291" t="s">
        <v>2372</v>
      </c>
    </row>
    <row r="292" spans="1:2">
      <c r="A292" s="175">
        <v>22020000</v>
      </c>
      <c r="B292" t="s">
        <v>2065</v>
      </c>
    </row>
    <row r="293" spans="1:2">
      <c r="A293" s="175">
        <v>22030000</v>
      </c>
      <c r="B293" t="s">
        <v>2066</v>
      </c>
    </row>
    <row r="294" spans="1:2">
      <c r="A294" s="175">
        <v>22050000</v>
      </c>
      <c r="B294" t="s">
        <v>2067</v>
      </c>
    </row>
    <row r="295" spans="1:2">
      <c r="A295" s="175">
        <v>22060000</v>
      </c>
      <c r="B295" t="s">
        <v>2068</v>
      </c>
    </row>
    <row r="296" spans="1:2">
      <c r="A296" s="175">
        <v>22070000</v>
      </c>
      <c r="B296" t="s">
        <v>2069</v>
      </c>
    </row>
    <row r="297" spans="1:2">
      <c r="A297" s="175">
        <v>22080000</v>
      </c>
      <c r="B297" t="s">
        <v>2070</v>
      </c>
    </row>
    <row r="298" spans="1:2">
      <c r="A298" s="175">
        <v>22080100</v>
      </c>
      <c r="B298" t="s">
        <v>2071</v>
      </c>
    </row>
    <row r="299" spans="1:2">
      <c r="A299" s="175">
        <v>22080200</v>
      </c>
      <c r="B299" t="s">
        <v>2072</v>
      </c>
    </row>
    <row r="300" spans="1:2">
      <c r="A300" s="175">
        <v>22080300</v>
      </c>
      <c r="B300" t="s">
        <v>2073</v>
      </c>
    </row>
    <row r="301" spans="1:2">
      <c r="A301" s="175">
        <v>22080400</v>
      </c>
      <c r="B301" t="s">
        <v>2074</v>
      </c>
    </row>
    <row r="302" spans="1:2">
      <c r="A302" s="175">
        <v>22080500</v>
      </c>
      <c r="B302" t="s">
        <v>2075</v>
      </c>
    </row>
    <row r="303" spans="1:2">
      <c r="A303" s="175">
        <v>22090000</v>
      </c>
      <c r="B303" t="s">
        <v>2076</v>
      </c>
    </row>
    <row r="304" spans="1:2">
      <c r="A304" s="175">
        <v>22090100</v>
      </c>
      <c r="B304" t="s">
        <v>2077</v>
      </c>
    </row>
    <row r="305" spans="1:2">
      <c r="A305" s="175">
        <v>22090200</v>
      </c>
      <c r="B305" t="s">
        <v>2078</v>
      </c>
    </row>
    <row r="306" spans="1:2">
      <c r="A306" s="175">
        <v>22090300</v>
      </c>
      <c r="B306" t="s">
        <v>2079</v>
      </c>
    </row>
    <row r="307" spans="1:2">
      <c r="A307" s="175">
        <v>22090400</v>
      </c>
      <c r="B307" t="s">
        <v>2080</v>
      </c>
    </row>
    <row r="308" spans="1:2">
      <c r="A308" s="175">
        <v>22090500</v>
      </c>
      <c r="B308" t="s">
        <v>2081</v>
      </c>
    </row>
    <row r="309" spans="1:2">
      <c r="A309" s="175">
        <v>22090600</v>
      </c>
      <c r="B309" t="s">
        <v>2373</v>
      </c>
    </row>
    <row r="310" spans="1:2">
      <c r="A310" s="175">
        <v>22110000</v>
      </c>
      <c r="B310" t="s">
        <v>2082</v>
      </c>
    </row>
    <row r="311" spans="1:2">
      <c r="A311" s="175">
        <v>22130000</v>
      </c>
      <c r="B311" t="s">
        <v>2374</v>
      </c>
    </row>
    <row r="312" spans="1:2">
      <c r="A312" s="175">
        <v>22150000</v>
      </c>
      <c r="B312" t="s">
        <v>2083</v>
      </c>
    </row>
    <row r="313" spans="1:2">
      <c r="A313" s="175">
        <v>22150100</v>
      </c>
      <c r="B313" t="s">
        <v>2084</v>
      </c>
    </row>
    <row r="314" spans="1:2">
      <c r="A314" s="175">
        <v>22150200</v>
      </c>
      <c r="B314" t="s">
        <v>2085</v>
      </c>
    </row>
    <row r="315" spans="1:2">
      <c r="A315" s="175">
        <v>22160000</v>
      </c>
      <c r="B315" t="s">
        <v>2086</v>
      </c>
    </row>
    <row r="316" spans="1:2">
      <c r="A316" s="175">
        <v>22160100</v>
      </c>
      <c r="B316" t="s">
        <v>2087</v>
      </c>
    </row>
    <row r="317" spans="1:2">
      <c r="A317" s="175">
        <v>22200000</v>
      </c>
      <c r="B317" t="s">
        <v>2375</v>
      </c>
    </row>
    <row r="318" spans="1:2">
      <c r="A318" s="175">
        <v>24000000</v>
      </c>
      <c r="B318" t="s">
        <v>2088</v>
      </c>
    </row>
    <row r="319" spans="1:2">
      <c r="A319" s="175">
        <v>24010000</v>
      </c>
      <c r="B319" t="s">
        <v>2089</v>
      </c>
    </row>
    <row r="320" spans="1:2">
      <c r="A320" s="175">
        <v>24010100</v>
      </c>
      <c r="B320" t="s">
        <v>2090</v>
      </c>
    </row>
    <row r="321" spans="1:2">
      <c r="A321" s="175">
        <v>24010200</v>
      </c>
      <c r="B321" t="s">
        <v>2091</v>
      </c>
    </row>
    <row r="322" spans="1:2">
      <c r="A322" s="175">
        <v>24010300</v>
      </c>
      <c r="B322" t="s">
        <v>2092</v>
      </c>
    </row>
    <row r="323" spans="1:2">
      <c r="A323" s="175">
        <v>24010400</v>
      </c>
      <c r="B323" t="s">
        <v>2376</v>
      </c>
    </row>
    <row r="324" spans="1:2">
      <c r="A324" s="175">
        <v>24030000</v>
      </c>
      <c r="B324" t="s">
        <v>2093</v>
      </c>
    </row>
    <row r="325" spans="1:2">
      <c r="A325" s="175">
        <v>24040000</v>
      </c>
      <c r="B325" t="s">
        <v>2377</v>
      </c>
    </row>
    <row r="326" spans="1:2">
      <c r="A326" s="175">
        <v>24050000</v>
      </c>
      <c r="B326" t="s">
        <v>2094</v>
      </c>
    </row>
    <row r="327" spans="1:2">
      <c r="A327" s="175">
        <v>24060000</v>
      </c>
      <c r="B327" t="s">
        <v>2030</v>
      </c>
    </row>
    <row r="328" spans="1:2">
      <c r="A328" s="175">
        <v>24060300</v>
      </c>
      <c r="B328" t="s">
        <v>2030</v>
      </c>
    </row>
    <row r="329" spans="1:2">
      <c r="A329" s="175">
        <v>24060500</v>
      </c>
      <c r="B329" t="s">
        <v>2095</v>
      </c>
    </row>
    <row r="330" spans="1:2">
      <c r="A330" s="175">
        <v>24060600</v>
      </c>
      <c r="B330" t="s">
        <v>2096</v>
      </c>
    </row>
    <row r="331" spans="1:2">
      <c r="A331" s="175">
        <v>24060700</v>
      </c>
      <c r="B331" t="s">
        <v>2097</v>
      </c>
    </row>
    <row r="332" spans="1:2">
      <c r="A332" s="175">
        <v>24060800</v>
      </c>
      <c r="B332" t="s">
        <v>2098</v>
      </c>
    </row>
    <row r="333" spans="1:2">
      <c r="A333" s="175">
        <v>24061500</v>
      </c>
      <c r="B333" t="s">
        <v>2099</v>
      </c>
    </row>
    <row r="334" spans="1:2">
      <c r="A334" s="175">
        <v>24061600</v>
      </c>
      <c r="B334" t="s">
        <v>2100</v>
      </c>
    </row>
    <row r="335" spans="1:2">
      <c r="A335" s="175">
        <v>24061800</v>
      </c>
      <c r="B335" t="s">
        <v>2101</v>
      </c>
    </row>
    <row r="336" spans="1:2">
      <c r="A336" s="175">
        <v>24061900</v>
      </c>
      <c r="B336" t="s">
        <v>2102</v>
      </c>
    </row>
    <row r="337" spans="1:2">
      <c r="A337" s="175">
        <v>24062000</v>
      </c>
      <c r="B337" t="s">
        <v>2103</v>
      </c>
    </row>
    <row r="338" spans="1:2">
      <c r="A338" s="175">
        <v>24062100</v>
      </c>
      <c r="B338" t="s">
        <v>2104</v>
      </c>
    </row>
    <row r="339" spans="1:2">
      <c r="A339" s="175">
        <v>24062200</v>
      </c>
      <c r="B339" t="s">
        <v>2378</v>
      </c>
    </row>
    <row r="340" spans="1:2">
      <c r="A340" s="175">
        <v>24062400</v>
      </c>
      <c r="B340" t="s">
        <v>2105</v>
      </c>
    </row>
    <row r="341" spans="1:2">
      <c r="A341" s="175">
        <v>24063100</v>
      </c>
      <c r="B341" t="s">
        <v>2106</v>
      </c>
    </row>
    <row r="342" spans="1:2">
      <c r="A342" s="175">
        <v>24063500</v>
      </c>
      <c r="B342" t="s">
        <v>2107</v>
      </c>
    </row>
    <row r="343" spans="1:2">
      <c r="A343" s="175">
        <v>24110000</v>
      </c>
      <c r="B343" t="s">
        <v>2108</v>
      </c>
    </row>
    <row r="344" spans="1:2">
      <c r="A344" s="175">
        <v>24110100</v>
      </c>
      <c r="B344" t="s">
        <v>2109</v>
      </c>
    </row>
    <row r="345" spans="1:2">
      <c r="A345" s="175">
        <v>24110200</v>
      </c>
      <c r="B345" t="s">
        <v>2110</v>
      </c>
    </row>
    <row r="346" spans="1:2">
      <c r="A346" s="175">
        <v>24110300</v>
      </c>
      <c r="B346" t="s">
        <v>2111</v>
      </c>
    </row>
    <row r="347" spans="1:2">
      <c r="A347" s="175">
        <v>24110400</v>
      </c>
      <c r="B347" t="s">
        <v>2112</v>
      </c>
    </row>
    <row r="348" spans="1:2">
      <c r="A348" s="175">
        <v>24110500</v>
      </c>
      <c r="B348" t="s">
        <v>2113</v>
      </c>
    </row>
    <row r="349" spans="1:2">
      <c r="A349" s="175">
        <v>24110600</v>
      </c>
      <c r="B349" t="s">
        <v>2114</v>
      </c>
    </row>
    <row r="350" spans="1:2">
      <c r="A350" s="175">
        <v>24110700</v>
      </c>
      <c r="B350" t="s">
        <v>2115</v>
      </c>
    </row>
    <row r="351" spans="1:2">
      <c r="A351" s="175">
        <v>24110800</v>
      </c>
      <c r="B351" t="s">
        <v>2116</v>
      </c>
    </row>
    <row r="352" spans="1:2">
      <c r="A352" s="175">
        <v>24110900</v>
      </c>
      <c r="B352" t="s">
        <v>2117</v>
      </c>
    </row>
    <row r="353" spans="1:2">
      <c r="A353" s="175">
        <v>24111000</v>
      </c>
      <c r="B353" t="s">
        <v>2379</v>
      </c>
    </row>
    <row r="354" spans="1:2">
      <c r="A354" s="175">
        <v>24130000</v>
      </c>
      <c r="B354" t="s">
        <v>2118</v>
      </c>
    </row>
    <row r="355" spans="1:2">
      <c r="A355" s="175">
        <v>24130100</v>
      </c>
      <c r="B355" t="s">
        <v>2119</v>
      </c>
    </row>
    <row r="356" spans="1:2">
      <c r="A356" s="175">
        <v>24130200</v>
      </c>
      <c r="B356" t="s">
        <v>2120</v>
      </c>
    </row>
    <row r="357" spans="1:2">
      <c r="A357" s="175">
        <v>24130300</v>
      </c>
      <c r="B357" t="s">
        <v>2121</v>
      </c>
    </row>
    <row r="358" spans="1:2">
      <c r="A358" s="175">
        <v>24140000</v>
      </c>
      <c r="B358" t="s">
        <v>2122</v>
      </c>
    </row>
    <row r="359" spans="1:2">
      <c r="A359" s="175">
        <v>24140100</v>
      </c>
      <c r="B359" t="s">
        <v>2380</v>
      </c>
    </row>
    <row r="360" spans="1:2">
      <c r="A360" s="175">
        <v>24140200</v>
      </c>
      <c r="B360" t="s">
        <v>2381</v>
      </c>
    </row>
    <row r="361" spans="1:2">
      <c r="A361" s="175">
        <v>24140300</v>
      </c>
      <c r="B361" t="s">
        <v>2123</v>
      </c>
    </row>
    <row r="362" spans="1:2">
      <c r="A362" s="175">
        <v>24140500</v>
      </c>
      <c r="B362" t="s">
        <v>2124</v>
      </c>
    </row>
    <row r="363" spans="1:2">
      <c r="A363" s="175">
        <v>24140600</v>
      </c>
      <c r="B363" t="s">
        <v>2125</v>
      </c>
    </row>
    <row r="364" spans="1:2">
      <c r="A364" s="175">
        <v>24160000</v>
      </c>
      <c r="B364" t="s">
        <v>2126</v>
      </c>
    </row>
    <row r="365" spans="1:2">
      <c r="A365" s="175">
        <v>24160100</v>
      </c>
      <c r="B365" t="s">
        <v>2127</v>
      </c>
    </row>
    <row r="366" spans="1:2">
      <c r="A366" s="175">
        <v>24160200</v>
      </c>
      <c r="B366" t="s">
        <v>2128</v>
      </c>
    </row>
    <row r="367" spans="1:2">
      <c r="A367" s="175">
        <v>24160300</v>
      </c>
      <c r="B367" t="s">
        <v>2129</v>
      </c>
    </row>
    <row r="368" spans="1:2">
      <c r="A368" s="175">
        <v>24170000</v>
      </c>
      <c r="B368" t="s">
        <v>2130</v>
      </c>
    </row>
    <row r="369" spans="1:2">
      <c r="A369" s="175">
        <v>25000000</v>
      </c>
      <c r="B369" t="s">
        <v>2131</v>
      </c>
    </row>
    <row r="370" spans="1:2">
      <c r="A370" s="175">
        <v>25010000</v>
      </c>
      <c r="B370" t="s">
        <v>2132</v>
      </c>
    </row>
    <row r="371" spans="1:2">
      <c r="A371" s="175">
        <v>25010100</v>
      </c>
      <c r="B371" t="s">
        <v>2133</v>
      </c>
    </row>
    <row r="372" spans="1:2">
      <c r="A372" s="175">
        <v>25010200</v>
      </c>
      <c r="B372" t="s">
        <v>2134</v>
      </c>
    </row>
    <row r="373" spans="1:2">
      <c r="A373" s="175">
        <v>25010300</v>
      </c>
      <c r="B373" t="s">
        <v>2135</v>
      </c>
    </row>
    <row r="374" spans="1:2">
      <c r="A374" s="175">
        <v>25010400</v>
      </c>
      <c r="B374" t="s">
        <v>2136</v>
      </c>
    </row>
    <row r="375" spans="1:2">
      <c r="A375" s="175">
        <v>25020000</v>
      </c>
      <c r="B375" t="s">
        <v>2137</v>
      </c>
    </row>
    <row r="376" spans="1:2">
      <c r="A376" s="175">
        <v>25020100</v>
      </c>
      <c r="B376" t="s">
        <v>2138</v>
      </c>
    </row>
    <row r="377" spans="1:2">
      <c r="A377" s="175">
        <v>25020200</v>
      </c>
      <c r="B377" t="s">
        <v>1013</v>
      </c>
    </row>
    <row r="378" spans="1:2">
      <c r="A378" s="175">
        <v>25020300</v>
      </c>
      <c r="B378" t="s">
        <v>2139</v>
      </c>
    </row>
    <row r="379" spans="1:2">
      <c r="A379" s="175">
        <v>25020400</v>
      </c>
      <c r="B379" t="s">
        <v>2382</v>
      </c>
    </row>
    <row r="380" spans="1:2">
      <c r="A380" s="175">
        <v>30000000</v>
      </c>
      <c r="B380" t="s">
        <v>2140</v>
      </c>
    </row>
    <row r="381" spans="1:2">
      <c r="A381" s="175">
        <v>31000000</v>
      </c>
      <c r="B381" t="s">
        <v>2141</v>
      </c>
    </row>
    <row r="382" spans="1:2">
      <c r="A382" s="175">
        <v>31010000</v>
      </c>
      <c r="B382" t="s">
        <v>2142</v>
      </c>
    </row>
    <row r="383" spans="1:2">
      <c r="A383" s="175">
        <v>31010100</v>
      </c>
      <c r="B383" t="s">
        <v>2143</v>
      </c>
    </row>
    <row r="384" spans="1:2">
      <c r="A384" s="175">
        <v>31010200</v>
      </c>
      <c r="B384" t="s">
        <v>2144</v>
      </c>
    </row>
    <row r="385" spans="1:2">
      <c r="A385" s="175">
        <v>31020000</v>
      </c>
      <c r="B385" t="s">
        <v>2145</v>
      </c>
    </row>
    <row r="386" spans="1:2">
      <c r="A386" s="175">
        <v>31030000</v>
      </c>
      <c r="B386" t="s">
        <v>2146</v>
      </c>
    </row>
    <row r="387" spans="1:2">
      <c r="A387" s="175">
        <v>32000000</v>
      </c>
      <c r="B387" t="s">
        <v>2147</v>
      </c>
    </row>
    <row r="388" spans="1:2">
      <c r="A388" s="175">
        <v>32010000</v>
      </c>
      <c r="B388" t="s">
        <v>2148</v>
      </c>
    </row>
    <row r="389" spans="1:2">
      <c r="A389" s="175">
        <v>32010100</v>
      </c>
      <c r="B389" t="s">
        <v>2149</v>
      </c>
    </row>
    <row r="390" spans="1:2">
      <c r="A390" s="175">
        <v>32010200</v>
      </c>
      <c r="B390" t="s">
        <v>2383</v>
      </c>
    </row>
    <row r="391" spans="1:2">
      <c r="A391" s="175">
        <v>32010400</v>
      </c>
      <c r="B391" t="s">
        <v>2150</v>
      </c>
    </row>
    <row r="392" spans="1:2">
      <c r="A392" s="175">
        <v>32020000</v>
      </c>
      <c r="B392" t="s">
        <v>2151</v>
      </c>
    </row>
    <row r="393" spans="1:2">
      <c r="A393" s="175">
        <v>33000000</v>
      </c>
      <c r="B393" t="s">
        <v>2152</v>
      </c>
    </row>
    <row r="394" spans="1:2">
      <c r="A394" s="175">
        <v>33010000</v>
      </c>
      <c r="B394" t="s">
        <v>2153</v>
      </c>
    </row>
    <row r="395" spans="1:2">
      <c r="A395" s="175">
        <v>33010100</v>
      </c>
      <c r="B395" t="s">
        <v>2154</v>
      </c>
    </row>
    <row r="396" spans="1:2">
      <c r="A396" s="175">
        <v>33010300</v>
      </c>
      <c r="B396" t="s">
        <v>2155</v>
      </c>
    </row>
    <row r="397" spans="1:2">
      <c r="A397" s="175">
        <v>33010200</v>
      </c>
      <c r="B397" t="s">
        <v>2156</v>
      </c>
    </row>
    <row r="398" spans="1:2">
      <c r="A398" s="175">
        <v>33010400</v>
      </c>
      <c r="B398" t="s">
        <v>2157</v>
      </c>
    </row>
    <row r="399" spans="1:2">
      <c r="A399" s="175">
        <v>33020000</v>
      </c>
      <c r="B399" t="s">
        <v>2158</v>
      </c>
    </row>
    <row r="400" spans="1:2">
      <c r="A400" s="175">
        <v>33030000</v>
      </c>
      <c r="B400" t="s">
        <v>2384</v>
      </c>
    </row>
    <row r="401" spans="1:2">
      <c r="A401" s="175">
        <v>34000000</v>
      </c>
      <c r="B401" t="s">
        <v>2159</v>
      </c>
    </row>
    <row r="402" spans="1:2">
      <c r="A402" s="175">
        <v>40000000</v>
      </c>
      <c r="B402" t="s">
        <v>2160</v>
      </c>
    </row>
    <row r="403" spans="1:2">
      <c r="A403" s="175">
        <v>41000000</v>
      </c>
      <c r="B403" t="s">
        <v>2161</v>
      </c>
    </row>
    <row r="404" spans="1:2">
      <c r="A404" s="175">
        <v>41010000</v>
      </c>
      <c r="B404" t="s">
        <v>2162</v>
      </c>
    </row>
    <row r="405" spans="1:2">
      <c r="A405" s="175">
        <v>41010100</v>
      </c>
      <c r="B405" t="s">
        <v>2385</v>
      </c>
    </row>
    <row r="406" spans="1:2">
      <c r="A406" s="175">
        <v>41010200</v>
      </c>
      <c r="B406" t="s">
        <v>2163</v>
      </c>
    </row>
    <row r="407" spans="1:2">
      <c r="A407" s="175">
        <v>41010300</v>
      </c>
      <c r="B407" t="s">
        <v>2164</v>
      </c>
    </row>
    <row r="408" spans="1:2">
      <c r="A408" s="175">
        <v>41010400</v>
      </c>
      <c r="B408" t="s">
        <v>2165</v>
      </c>
    </row>
    <row r="409" spans="1:2">
      <c r="A409" s="175">
        <v>41010500</v>
      </c>
      <c r="B409" t="s">
        <v>2166</v>
      </c>
    </row>
    <row r="410" spans="1:2">
      <c r="A410" s="175">
        <v>41010600</v>
      </c>
      <c r="B410" t="s">
        <v>2167</v>
      </c>
    </row>
    <row r="411" spans="1:2">
      <c r="A411" s="175">
        <v>41010700</v>
      </c>
      <c r="B411" t="s">
        <v>2168</v>
      </c>
    </row>
    <row r="412" spans="1:2">
      <c r="A412" s="175">
        <v>41010800</v>
      </c>
      <c r="B412" t="s">
        <v>2169</v>
      </c>
    </row>
    <row r="413" spans="1:2">
      <c r="A413" s="175">
        <v>41010900</v>
      </c>
      <c r="B413" t="s">
        <v>2170</v>
      </c>
    </row>
    <row r="414" spans="1:2">
      <c r="A414" s="175">
        <v>41020000</v>
      </c>
      <c r="B414" t="s">
        <v>2171</v>
      </c>
    </row>
    <row r="415" spans="1:2">
      <c r="A415" s="175">
        <v>41020100</v>
      </c>
      <c r="B415" t="s">
        <v>2386</v>
      </c>
    </row>
    <row r="416" spans="1:2">
      <c r="A416" s="175">
        <v>41020300</v>
      </c>
      <c r="B416" t="s">
        <v>2172</v>
      </c>
    </row>
    <row r="417" spans="1:2">
      <c r="A417" s="175">
        <v>41020400</v>
      </c>
      <c r="B417" t="s">
        <v>2173</v>
      </c>
    </row>
    <row r="418" spans="1:2">
      <c r="A418" s="175">
        <v>41020600</v>
      </c>
      <c r="B418" t="s">
        <v>2387</v>
      </c>
    </row>
    <row r="419" spans="1:2">
      <c r="A419" s="175">
        <v>41020800</v>
      </c>
      <c r="B419" t="s">
        <v>2174</v>
      </c>
    </row>
    <row r="420" spans="1:2">
      <c r="A420" s="175">
        <v>41020900</v>
      </c>
      <c r="B420" t="s">
        <v>2175</v>
      </c>
    </row>
    <row r="421" spans="1:2">
      <c r="A421" s="175">
        <v>41021000</v>
      </c>
      <c r="B421" t="s">
        <v>1049</v>
      </c>
    </row>
    <row r="422" spans="1:2">
      <c r="A422" s="175">
        <v>41021100</v>
      </c>
      <c r="B422" t="s">
        <v>2388</v>
      </c>
    </row>
    <row r="423" spans="1:2">
      <c r="A423" s="175">
        <v>41021200</v>
      </c>
      <c r="B423" t="s">
        <v>1053</v>
      </c>
    </row>
    <row r="424" spans="1:2">
      <c r="A424" s="175">
        <v>41021300</v>
      </c>
      <c r="B424" t="s">
        <v>2389</v>
      </c>
    </row>
    <row r="425" spans="1:2">
      <c r="A425" s="175">
        <v>41021800</v>
      </c>
      <c r="B425" t="s">
        <v>1051</v>
      </c>
    </row>
    <row r="426" spans="1:2">
      <c r="A426" s="175">
        <v>41022000</v>
      </c>
      <c r="B426" t="s">
        <v>2176</v>
      </c>
    </row>
    <row r="427" spans="1:2">
      <c r="A427" s="175">
        <v>41030000</v>
      </c>
      <c r="B427" t="s">
        <v>2177</v>
      </c>
    </row>
    <row r="428" spans="1:2">
      <c r="A428" s="175">
        <v>41030200</v>
      </c>
      <c r="B428" t="s">
        <v>2178</v>
      </c>
    </row>
    <row r="429" spans="1:2">
      <c r="A429" s="175">
        <v>41030300</v>
      </c>
      <c r="B429" t="s">
        <v>2179</v>
      </c>
    </row>
    <row r="430" spans="1:2">
      <c r="A430" s="175">
        <v>41030400</v>
      </c>
      <c r="B430" t="s">
        <v>2180</v>
      </c>
    </row>
    <row r="431" spans="1:2">
      <c r="A431" s="175">
        <v>41030600</v>
      </c>
      <c r="B431" t="s">
        <v>2390</v>
      </c>
    </row>
    <row r="432" spans="1:2">
      <c r="A432" s="175">
        <v>41030700</v>
      </c>
      <c r="B432" t="s">
        <v>2181</v>
      </c>
    </row>
    <row r="433" spans="1:2">
      <c r="A433" s="175">
        <v>41030800</v>
      </c>
      <c r="B433" t="s">
        <v>2182</v>
      </c>
    </row>
    <row r="434" spans="1:2">
      <c r="A434" s="175">
        <v>41030900</v>
      </c>
      <c r="B434" t="s">
        <v>1052</v>
      </c>
    </row>
    <row r="435" spans="1:2">
      <c r="A435" s="175">
        <v>41031000</v>
      </c>
      <c r="B435" t="s">
        <v>85</v>
      </c>
    </row>
    <row r="436" spans="1:2">
      <c r="A436" s="175">
        <v>41031300</v>
      </c>
      <c r="B436" t="s">
        <v>2391</v>
      </c>
    </row>
    <row r="437" spans="1:2">
      <c r="A437" s="175">
        <v>41031500</v>
      </c>
      <c r="B437" t="s">
        <v>2183</v>
      </c>
    </row>
    <row r="438" spans="1:2">
      <c r="A438" s="175">
        <v>41031600</v>
      </c>
      <c r="B438" t="s">
        <v>1050</v>
      </c>
    </row>
    <row r="439" spans="1:2">
      <c r="A439" s="175">
        <v>41031700</v>
      </c>
      <c r="B439" t="s">
        <v>1062</v>
      </c>
    </row>
    <row r="440" spans="1:2">
      <c r="A440" s="175">
        <v>41031800</v>
      </c>
      <c r="B440" t="s">
        <v>1061</v>
      </c>
    </row>
    <row r="441" spans="1:2">
      <c r="A441" s="175">
        <v>41031900</v>
      </c>
      <c r="B441" t="s">
        <v>2184</v>
      </c>
    </row>
    <row r="442" spans="1:2">
      <c r="A442" s="175">
        <v>41032000</v>
      </c>
      <c r="B442" t="s">
        <v>2185</v>
      </c>
    </row>
    <row r="443" spans="1:2">
      <c r="A443" s="175">
        <v>41032100</v>
      </c>
      <c r="B443" t="s">
        <v>39</v>
      </c>
    </row>
    <row r="444" spans="1:2">
      <c r="A444" s="175">
        <v>41032300</v>
      </c>
      <c r="B444" t="s">
        <v>1054</v>
      </c>
    </row>
    <row r="445" spans="1:2">
      <c r="A445" s="175">
        <v>41032400</v>
      </c>
      <c r="B445" t="s">
        <v>86</v>
      </c>
    </row>
    <row r="446" spans="1:2">
      <c r="A446" s="175">
        <v>41032500</v>
      </c>
      <c r="B446" t="s">
        <v>2392</v>
      </c>
    </row>
    <row r="447" spans="1:2">
      <c r="A447" s="175">
        <v>41032600</v>
      </c>
      <c r="B447" t="s">
        <v>1059</v>
      </c>
    </row>
    <row r="448" spans="1:2">
      <c r="A448" s="175">
        <v>41032700</v>
      </c>
      <c r="B448" t="s">
        <v>2393</v>
      </c>
    </row>
    <row r="449" spans="1:2">
      <c r="A449" s="175">
        <v>41032800</v>
      </c>
      <c r="B449" t="s">
        <v>2186</v>
      </c>
    </row>
    <row r="450" spans="1:2">
      <c r="A450" s="175">
        <v>41032900</v>
      </c>
      <c r="B450" t="s">
        <v>2394</v>
      </c>
    </row>
    <row r="451" spans="1:2">
      <c r="A451" s="175">
        <v>41033000</v>
      </c>
      <c r="B451" t="s">
        <v>2395</v>
      </c>
    </row>
    <row r="452" spans="1:2">
      <c r="A452" s="175">
        <v>41033100</v>
      </c>
      <c r="B452" t="s">
        <v>1060</v>
      </c>
    </row>
    <row r="453" spans="1:2">
      <c r="A453" s="175">
        <v>41033400</v>
      </c>
      <c r="B453" t="s">
        <v>2396</v>
      </c>
    </row>
    <row r="454" spans="1:2">
      <c r="A454" s="175">
        <v>41033500</v>
      </c>
      <c r="B454" t="s">
        <v>2397</v>
      </c>
    </row>
    <row r="455" spans="1:2">
      <c r="A455" s="175">
        <v>41033700</v>
      </c>
      <c r="B455" t="s">
        <v>1057</v>
      </c>
    </row>
    <row r="456" spans="1:2">
      <c r="A456" s="175">
        <v>41033900</v>
      </c>
      <c r="B456" t="s">
        <v>2398</v>
      </c>
    </row>
    <row r="457" spans="1:2">
      <c r="A457" s="175">
        <v>41034000</v>
      </c>
      <c r="B457" t="s">
        <v>2399</v>
      </c>
    </row>
    <row r="458" spans="1:2">
      <c r="A458" s="175">
        <v>41034100</v>
      </c>
      <c r="B458" t="s">
        <v>1117</v>
      </c>
    </row>
    <row r="459" spans="1:2">
      <c r="A459" s="175">
        <v>41034200</v>
      </c>
      <c r="B459" t="s">
        <v>2400</v>
      </c>
    </row>
    <row r="460" spans="1:2">
      <c r="A460" s="175">
        <v>41034300</v>
      </c>
      <c r="B460" t="s">
        <v>1055</v>
      </c>
    </row>
    <row r="461" spans="1:2">
      <c r="A461" s="175">
        <v>41034500</v>
      </c>
      <c r="B461" t="s">
        <v>2401</v>
      </c>
    </row>
    <row r="462" spans="1:2">
      <c r="A462" s="175">
        <v>41034700</v>
      </c>
      <c r="B462" t="s">
        <v>2402</v>
      </c>
    </row>
    <row r="463" spans="1:2">
      <c r="A463" s="175">
        <v>41034800</v>
      </c>
      <c r="B463" t="s">
        <v>1058</v>
      </c>
    </row>
    <row r="464" spans="1:2">
      <c r="A464" s="175">
        <v>41034900</v>
      </c>
      <c r="B464" t="s">
        <v>2403</v>
      </c>
    </row>
    <row r="465" spans="1:2">
      <c r="A465" s="175">
        <v>41035000</v>
      </c>
      <c r="B465" t="s">
        <v>88</v>
      </c>
    </row>
    <row r="466" spans="1:2">
      <c r="A466" s="175">
        <v>41035100</v>
      </c>
      <c r="B466" t="s">
        <v>2187</v>
      </c>
    </row>
    <row r="467" spans="1:2">
      <c r="A467" s="175">
        <v>41035500</v>
      </c>
      <c r="B467" t="s">
        <v>2404</v>
      </c>
    </row>
    <row r="468" spans="1:2">
      <c r="A468" s="175">
        <v>41035800</v>
      </c>
      <c r="B468" t="s">
        <v>87</v>
      </c>
    </row>
    <row r="469" spans="1:2">
      <c r="A469" s="175">
        <v>41036300</v>
      </c>
      <c r="B469" t="s">
        <v>2188</v>
      </c>
    </row>
    <row r="470" spans="1:2">
      <c r="A470" s="175">
        <v>41036500</v>
      </c>
      <c r="B470" t="s">
        <v>1056</v>
      </c>
    </row>
    <row r="471" spans="1:2">
      <c r="A471" s="175">
        <v>41036600</v>
      </c>
      <c r="B471" t="s">
        <v>1064</v>
      </c>
    </row>
    <row r="472" spans="1:2">
      <c r="A472" s="175">
        <v>41037000</v>
      </c>
      <c r="B472" t="s">
        <v>2405</v>
      </c>
    </row>
    <row r="473" spans="1:2">
      <c r="A473" s="175">
        <v>41037600</v>
      </c>
      <c r="B473" t="s">
        <v>1065</v>
      </c>
    </row>
    <row r="474" spans="1:2">
      <c r="A474" s="175">
        <v>41037700</v>
      </c>
      <c r="B474" t="s">
        <v>2189</v>
      </c>
    </row>
    <row r="475" spans="1:2">
      <c r="A475" s="175">
        <v>41039800</v>
      </c>
      <c r="B475" t="s">
        <v>1063</v>
      </c>
    </row>
    <row r="476" spans="1:2">
      <c r="A476" s="175">
        <v>42000000</v>
      </c>
      <c r="B476" t="s">
        <v>2190</v>
      </c>
    </row>
    <row r="477" spans="1:2">
      <c r="A477" s="175">
        <v>42010000</v>
      </c>
      <c r="B477" t="s">
        <v>2191</v>
      </c>
    </row>
    <row r="478" spans="1:2">
      <c r="A478" s="175">
        <v>42020000</v>
      </c>
      <c r="B478" t="s">
        <v>2192</v>
      </c>
    </row>
    <row r="479" spans="1:2">
      <c r="A479" s="175">
        <v>42030000</v>
      </c>
      <c r="B479" t="s">
        <v>2193</v>
      </c>
    </row>
    <row r="480" spans="1:2">
      <c r="A480" s="175">
        <v>42030100</v>
      </c>
      <c r="B480" t="s">
        <v>2194</v>
      </c>
    </row>
    <row r="481" spans="1:2">
      <c r="A481" s="175">
        <v>42030200</v>
      </c>
      <c r="B481" t="s">
        <v>2195</v>
      </c>
    </row>
    <row r="482" spans="1:2">
      <c r="A482" s="175">
        <v>50000000</v>
      </c>
      <c r="B482" t="s">
        <v>2196</v>
      </c>
    </row>
    <row r="483" spans="1:2">
      <c r="A483" s="175">
        <v>50070000</v>
      </c>
      <c r="B483" t="s">
        <v>2197</v>
      </c>
    </row>
    <row r="484" spans="1:2">
      <c r="A484" s="175">
        <v>50080000</v>
      </c>
      <c r="B484" t="s">
        <v>2406</v>
      </c>
    </row>
    <row r="485" spans="1:2">
      <c r="A485" s="175">
        <v>50080100</v>
      </c>
      <c r="B485" t="s">
        <v>2407</v>
      </c>
    </row>
    <row r="486" spans="1:2">
      <c r="A486" s="175">
        <v>50100000</v>
      </c>
      <c r="B486" t="s">
        <v>2198</v>
      </c>
    </row>
    <row r="487" spans="1:2">
      <c r="A487" s="175">
        <v>50110000</v>
      </c>
      <c r="B487" t="s">
        <v>2199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sheetViews>
  <sheetFormatPr defaultRowHeight="12.75"/>
  <sheetData>
    <row r="1" spans="1:3">
      <c r="A1" s="175">
        <v>200000</v>
      </c>
      <c r="B1" t="s">
        <v>2200</v>
      </c>
      <c r="C1" s="175"/>
    </row>
    <row r="2" spans="1:3">
      <c r="A2" s="175">
        <v>201000</v>
      </c>
      <c r="B2" t="s">
        <v>2201</v>
      </c>
      <c r="C2" s="175"/>
    </row>
    <row r="3" spans="1:3">
      <c r="A3" s="175">
        <v>201100</v>
      </c>
      <c r="B3" t="s">
        <v>2202</v>
      </c>
      <c r="C3" s="175"/>
    </row>
    <row r="4" spans="1:3">
      <c r="A4" s="175">
        <v>201110</v>
      </c>
      <c r="B4" t="s">
        <v>2203</v>
      </c>
      <c r="C4" s="175"/>
    </row>
    <row r="5" spans="1:3">
      <c r="A5" s="175">
        <v>201120</v>
      </c>
      <c r="B5" t="s">
        <v>2204</v>
      </c>
      <c r="C5" s="175"/>
    </row>
    <row r="6" spans="1:3">
      <c r="A6" s="175">
        <v>202000</v>
      </c>
      <c r="B6" t="s">
        <v>2205</v>
      </c>
      <c r="C6" s="175"/>
    </row>
    <row r="7" spans="1:3">
      <c r="A7" s="175">
        <v>202100</v>
      </c>
      <c r="B7" t="s">
        <v>2206</v>
      </c>
      <c r="C7" s="175"/>
    </row>
    <row r="8" spans="1:3">
      <c r="A8" s="175">
        <v>202110</v>
      </c>
      <c r="B8" t="s">
        <v>2203</v>
      </c>
      <c r="C8" s="175"/>
    </row>
    <row r="9" spans="1:3">
      <c r="A9" s="175">
        <v>202120</v>
      </c>
      <c r="B9" t="s">
        <v>2204</v>
      </c>
      <c r="C9" s="175"/>
    </row>
    <row r="10" spans="1:3">
      <c r="A10" s="175">
        <v>202200</v>
      </c>
      <c r="B10" t="s">
        <v>2207</v>
      </c>
      <c r="C10" s="175"/>
    </row>
    <row r="11" spans="1:3">
      <c r="A11" s="175">
        <v>202210</v>
      </c>
      <c r="B11" t="s">
        <v>2203</v>
      </c>
      <c r="C11" s="175"/>
    </row>
    <row r="12" spans="1:3">
      <c r="A12" s="175">
        <v>202220</v>
      </c>
      <c r="B12" t="s">
        <v>2204</v>
      </c>
      <c r="C12" s="175"/>
    </row>
    <row r="13" spans="1:3">
      <c r="A13" s="175">
        <v>203000</v>
      </c>
      <c r="B13" t="s">
        <v>2208</v>
      </c>
      <c r="C13" s="175"/>
    </row>
    <row r="14" spans="1:3">
      <c r="A14" s="175">
        <v>203100</v>
      </c>
      <c r="B14" t="s">
        <v>2209</v>
      </c>
      <c r="C14" s="175"/>
    </row>
    <row r="15" spans="1:3">
      <c r="A15" s="175">
        <v>203110</v>
      </c>
      <c r="B15" t="s">
        <v>2203</v>
      </c>
      <c r="C15" s="175"/>
    </row>
    <row r="16" spans="1:3">
      <c r="A16" s="175">
        <v>203120</v>
      </c>
      <c r="B16" t="s">
        <v>2204</v>
      </c>
      <c r="C16" s="175"/>
    </row>
    <row r="17" spans="1:3">
      <c r="A17" s="175">
        <v>203130</v>
      </c>
      <c r="B17" t="s">
        <v>1014</v>
      </c>
      <c r="C17" s="175"/>
    </row>
    <row r="18" spans="1:3">
      <c r="A18" s="175">
        <v>203200</v>
      </c>
      <c r="B18" t="s">
        <v>2210</v>
      </c>
      <c r="C18" s="175"/>
    </row>
    <row r="19" spans="1:3">
      <c r="A19" s="175">
        <v>203210</v>
      </c>
      <c r="B19" t="s">
        <v>2203</v>
      </c>
      <c r="C19" s="175"/>
    </row>
    <row r="20" spans="1:3">
      <c r="A20" s="175">
        <v>203220</v>
      </c>
      <c r="B20" t="s">
        <v>2204</v>
      </c>
      <c r="C20" s="175"/>
    </row>
    <row r="21" spans="1:3">
      <c r="A21" s="175">
        <v>203230</v>
      </c>
      <c r="B21" t="s">
        <v>1014</v>
      </c>
      <c r="C21" s="175"/>
    </row>
    <row r="22" spans="1:3">
      <c r="A22" s="175">
        <v>203300</v>
      </c>
      <c r="B22" t="s">
        <v>2211</v>
      </c>
      <c r="C22" s="175"/>
    </row>
    <row r="23" spans="1:3">
      <c r="A23" s="175">
        <v>203310</v>
      </c>
      <c r="B23" t="s">
        <v>2203</v>
      </c>
      <c r="C23" s="175"/>
    </row>
    <row r="24" spans="1:3">
      <c r="A24" s="175">
        <v>203320</v>
      </c>
      <c r="B24" t="s">
        <v>2204</v>
      </c>
      <c r="C24" s="175"/>
    </row>
    <row r="25" spans="1:3">
      <c r="A25" s="175">
        <v>203400</v>
      </c>
      <c r="B25" t="s">
        <v>2212</v>
      </c>
      <c r="C25" s="175"/>
    </row>
    <row r="26" spans="1:3">
      <c r="A26" s="175">
        <v>203410</v>
      </c>
      <c r="B26" t="s">
        <v>2213</v>
      </c>
      <c r="C26" s="175"/>
    </row>
    <row r="27" spans="1:3">
      <c r="A27" s="175">
        <v>203420</v>
      </c>
      <c r="B27" t="s">
        <v>2214</v>
      </c>
      <c r="C27" s="175"/>
    </row>
    <row r="28" spans="1:3">
      <c r="A28" s="175">
        <v>203500</v>
      </c>
      <c r="B28" t="s">
        <v>2413</v>
      </c>
      <c r="C28" s="175"/>
    </row>
    <row r="29" spans="1:3">
      <c r="A29" s="175">
        <v>203510</v>
      </c>
      <c r="B29" t="s">
        <v>2203</v>
      </c>
      <c r="C29" s="175"/>
    </row>
    <row r="30" spans="1:3">
      <c r="A30" s="175">
        <v>203520</v>
      </c>
      <c r="B30" t="s">
        <v>2204</v>
      </c>
      <c r="C30" s="175"/>
    </row>
    <row r="31" spans="1:3">
      <c r="A31" s="175">
        <v>203600</v>
      </c>
      <c r="B31" t="s">
        <v>2414</v>
      </c>
      <c r="C31" s="175"/>
    </row>
    <row r="32" spans="1:3">
      <c r="A32" s="175">
        <v>203610</v>
      </c>
      <c r="B32" t="s">
        <v>2415</v>
      </c>
      <c r="C32" s="175"/>
    </row>
    <row r="33" spans="1:3">
      <c r="A33" s="175">
        <v>203620</v>
      </c>
      <c r="B33" t="s">
        <v>2416</v>
      </c>
      <c r="C33" s="175"/>
    </row>
    <row r="34" spans="1:3">
      <c r="A34" s="175">
        <v>204000</v>
      </c>
      <c r="B34" t="s">
        <v>2215</v>
      </c>
      <c r="C34" s="175"/>
    </row>
    <row r="35" spans="1:3">
      <c r="A35" s="175">
        <v>205000</v>
      </c>
      <c r="B35" t="s">
        <v>2216</v>
      </c>
      <c r="C35" s="175"/>
    </row>
    <row r="36" spans="1:3">
      <c r="A36" s="175">
        <v>205100</v>
      </c>
      <c r="B36" t="s">
        <v>2217</v>
      </c>
      <c r="C36" s="175"/>
    </row>
    <row r="37" spans="1:3">
      <c r="A37" s="175">
        <v>205200</v>
      </c>
      <c r="B37" t="s">
        <v>2218</v>
      </c>
      <c r="C37" s="175"/>
    </row>
    <row r="38" spans="1:3">
      <c r="A38" s="175">
        <v>205300</v>
      </c>
      <c r="B38" t="s">
        <v>2219</v>
      </c>
      <c r="C38" s="175"/>
    </row>
    <row r="39" spans="1:3">
      <c r="A39" s="175">
        <v>205310</v>
      </c>
      <c r="B39" t="s">
        <v>2220</v>
      </c>
      <c r="C39" s="175"/>
    </row>
    <row r="40" spans="1:3">
      <c r="A40" s="175">
        <v>205320</v>
      </c>
      <c r="B40" t="s">
        <v>2221</v>
      </c>
      <c r="C40" s="175"/>
    </row>
    <row r="41" spans="1:3">
      <c r="A41" s="175">
        <v>205330</v>
      </c>
      <c r="B41" t="s">
        <v>2222</v>
      </c>
      <c r="C41" s="175"/>
    </row>
    <row r="42" spans="1:3">
      <c r="A42" s="175">
        <v>205340</v>
      </c>
      <c r="B42" t="s">
        <v>2219</v>
      </c>
      <c r="C42" s="175"/>
    </row>
    <row r="43" spans="1:3">
      <c r="A43" s="175">
        <v>206000</v>
      </c>
      <c r="B43" t="s">
        <v>2223</v>
      </c>
      <c r="C43" s="175"/>
    </row>
    <row r="44" spans="1:3">
      <c r="A44" s="175">
        <v>206100</v>
      </c>
      <c r="B44" t="s">
        <v>2224</v>
      </c>
      <c r="C44" s="175"/>
    </row>
    <row r="45" spans="1:3">
      <c r="A45" s="175">
        <v>206110</v>
      </c>
      <c r="B45" t="s">
        <v>2225</v>
      </c>
      <c r="C45" s="175"/>
    </row>
    <row r="46" spans="1:3">
      <c r="A46" s="175">
        <v>206120</v>
      </c>
      <c r="B46" t="s">
        <v>2226</v>
      </c>
      <c r="C46" s="175"/>
    </row>
    <row r="47" spans="1:3">
      <c r="A47" s="175">
        <v>206200</v>
      </c>
      <c r="B47" t="s">
        <v>2227</v>
      </c>
      <c r="C47" s="175"/>
    </row>
    <row r="48" spans="1:3">
      <c r="A48" s="175">
        <v>206210</v>
      </c>
      <c r="B48" t="s">
        <v>2228</v>
      </c>
      <c r="C48" s="175"/>
    </row>
    <row r="49" spans="1:3">
      <c r="A49" s="175">
        <v>206220</v>
      </c>
      <c r="B49" t="s">
        <v>2229</v>
      </c>
      <c r="C49" s="175"/>
    </row>
    <row r="50" spans="1:3">
      <c r="A50" s="175">
        <v>207000</v>
      </c>
      <c r="B50" t="s">
        <v>1014</v>
      </c>
      <c r="C50" s="175"/>
    </row>
    <row r="51" spans="1:3">
      <c r="A51" s="175">
        <v>207100</v>
      </c>
      <c r="B51" t="s">
        <v>1014</v>
      </c>
      <c r="C51" s="175"/>
    </row>
    <row r="52" spans="1:3">
      <c r="A52" s="175">
        <v>207200</v>
      </c>
      <c r="B52" t="s">
        <v>1014</v>
      </c>
      <c r="C52" s="175"/>
    </row>
    <row r="53" spans="1:3">
      <c r="A53" s="175">
        <v>207300</v>
      </c>
      <c r="B53" t="s">
        <v>1014</v>
      </c>
      <c r="C53" s="175"/>
    </row>
    <row r="54" spans="1:3">
      <c r="A54" s="175">
        <v>208000</v>
      </c>
      <c r="B54" t="s">
        <v>2230</v>
      </c>
      <c r="C54" s="175"/>
    </row>
    <row r="55" spans="1:3">
      <c r="A55" s="175">
        <v>208100</v>
      </c>
      <c r="B55" t="s">
        <v>2217</v>
      </c>
      <c r="C55" s="175"/>
    </row>
    <row r="56" spans="1:3">
      <c r="A56" s="175">
        <v>208200</v>
      </c>
      <c r="B56" t="s">
        <v>2218</v>
      </c>
      <c r="C56" s="175"/>
    </row>
    <row r="57" spans="1:3">
      <c r="A57" s="175">
        <v>208300</v>
      </c>
      <c r="B57" t="s">
        <v>2219</v>
      </c>
      <c r="C57" s="175"/>
    </row>
    <row r="58" spans="1:3">
      <c r="A58" s="175">
        <v>208310</v>
      </c>
      <c r="B58" t="s">
        <v>2220</v>
      </c>
      <c r="C58" s="175"/>
    </row>
    <row r="59" spans="1:3">
      <c r="A59" s="175">
        <v>208320</v>
      </c>
      <c r="B59" t="s">
        <v>2221</v>
      </c>
      <c r="C59" s="175"/>
    </row>
    <row r="60" spans="1:3">
      <c r="A60" s="175">
        <v>208330</v>
      </c>
      <c r="B60" t="s">
        <v>2222</v>
      </c>
      <c r="C60" s="175"/>
    </row>
    <row r="61" spans="1:3">
      <c r="A61" s="175">
        <v>208340</v>
      </c>
      <c r="B61" t="s">
        <v>2219</v>
      </c>
      <c r="C61" s="175"/>
    </row>
    <row r="62" spans="1:3">
      <c r="A62" s="175">
        <v>208400</v>
      </c>
      <c r="B62" t="s">
        <v>2231</v>
      </c>
      <c r="C62" s="175"/>
    </row>
    <row r="63" spans="1:3">
      <c r="A63" s="175">
        <v>209000</v>
      </c>
      <c r="B63" t="s">
        <v>2232</v>
      </c>
      <c r="C63" s="175"/>
    </row>
    <row r="64" spans="1:3">
      <c r="A64" s="175">
        <v>209100</v>
      </c>
      <c r="B64" t="s">
        <v>2217</v>
      </c>
      <c r="C64" s="175"/>
    </row>
    <row r="65" spans="1:3">
      <c r="A65" s="175">
        <v>209200</v>
      </c>
      <c r="B65" t="s">
        <v>2218</v>
      </c>
      <c r="C65" s="175"/>
    </row>
    <row r="66" spans="1:3">
      <c r="A66" s="175">
        <v>300000</v>
      </c>
      <c r="B66" t="s">
        <v>2233</v>
      </c>
      <c r="C66" s="175"/>
    </row>
    <row r="67" spans="1:3">
      <c r="A67" s="175">
        <v>301000</v>
      </c>
      <c r="B67" t="s">
        <v>2234</v>
      </c>
      <c r="C67" s="175"/>
    </row>
    <row r="68" spans="1:3">
      <c r="A68" s="175">
        <v>301100</v>
      </c>
      <c r="B68" t="s">
        <v>2203</v>
      </c>
      <c r="C68" s="175"/>
    </row>
    <row r="69" spans="1:3">
      <c r="A69" s="175">
        <v>301200</v>
      </c>
      <c r="B69" t="s">
        <v>2204</v>
      </c>
      <c r="C69" s="175"/>
    </row>
    <row r="70" spans="1:3">
      <c r="A70" s="175">
        <v>302000</v>
      </c>
      <c r="B70" t="s">
        <v>2235</v>
      </c>
      <c r="C70" s="175"/>
    </row>
    <row r="71" spans="1:3">
      <c r="A71" s="175">
        <v>302100</v>
      </c>
      <c r="B71" t="s">
        <v>2203</v>
      </c>
      <c r="C71" s="175"/>
    </row>
    <row r="72" spans="1:3">
      <c r="A72" s="175">
        <v>302200</v>
      </c>
      <c r="B72" t="s">
        <v>2204</v>
      </c>
      <c r="C72" s="175"/>
    </row>
    <row r="73" spans="1:3">
      <c r="A73" s="175">
        <v>303000</v>
      </c>
      <c r="B73" t="s">
        <v>2417</v>
      </c>
      <c r="C73" s="175"/>
    </row>
    <row r="74" spans="1:3">
      <c r="A74" s="175">
        <v>303100</v>
      </c>
      <c r="B74" t="s">
        <v>2203</v>
      </c>
      <c r="C74" s="175"/>
    </row>
    <row r="75" spans="1:3">
      <c r="A75" s="175">
        <v>303200</v>
      </c>
      <c r="B75" t="s">
        <v>2204</v>
      </c>
      <c r="C75" s="175"/>
    </row>
    <row r="76" spans="1:3">
      <c r="A76" s="175">
        <v>304000</v>
      </c>
      <c r="B76" t="s">
        <v>2413</v>
      </c>
      <c r="C76" s="175"/>
    </row>
    <row r="77" spans="1:3">
      <c r="A77" s="175">
        <v>304100</v>
      </c>
      <c r="B77" t="s">
        <v>2203</v>
      </c>
      <c r="C77" s="175"/>
    </row>
    <row r="78" spans="1:3">
      <c r="A78" s="175">
        <v>304200</v>
      </c>
      <c r="B78" t="s">
        <v>2204</v>
      </c>
      <c r="C78" s="175"/>
    </row>
    <row r="79" spans="1:3">
      <c r="A79" s="175">
        <v>305000</v>
      </c>
      <c r="B79" t="s">
        <v>2418</v>
      </c>
      <c r="C79" s="175"/>
    </row>
    <row r="80" spans="1:3">
      <c r="A80" s="175">
        <v>305100</v>
      </c>
      <c r="B80" t="s">
        <v>2203</v>
      </c>
      <c r="C80" s="175"/>
    </row>
    <row r="81" spans="1:3">
      <c r="A81" s="175">
        <v>305200</v>
      </c>
      <c r="B81" t="s">
        <v>2204</v>
      </c>
      <c r="C81" s="175"/>
    </row>
    <row r="82" spans="1:3">
      <c r="A82" s="175">
        <v>306000</v>
      </c>
      <c r="B82" t="s">
        <v>2223</v>
      </c>
      <c r="C82" s="175"/>
    </row>
    <row r="83" spans="1:3">
      <c r="A83" s="175">
        <v>306100</v>
      </c>
      <c r="B83" t="s">
        <v>2224</v>
      </c>
      <c r="C83" s="175"/>
    </row>
    <row r="84" spans="1:3">
      <c r="A84" s="175">
        <v>306200</v>
      </c>
      <c r="B84" t="s">
        <v>2227</v>
      </c>
      <c r="C84" s="175"/>
    </row>
    <row r="85" spans="1:3">
      <c r="A85" s="175">
        <v>307000</v>
      </c>
      <c r="B85" t="s">
        <v>1014</v>
      </c>
      <c r="C85" s="175"/>
    </row>
    <row r="86" spans="1:3">
      <c r="A86" s="175">
        <v>307100</v>
      </c>
      <c r="B86" t="s">
        <v>1014</v>
      </c>
      <c r="C86" s="175"/>
    </row>
    <row r="87" spans="1:3">
      <c r="A87" s="175">
        <v>307200</v>
      </c>
      <c r="B87" t="s">
        <v>1014</v>
      </c>
      <c r="C87" s="175"/>
    </row>
    <row r="88" spans="1:3">
      <c r="A88" s="175">
        <v>400000</v>
      </c>
      <c r="B88" t="s">
        <v>2236</v>
      </c>
      <c r="C88" s="175"/>
    </row>
    <row r="89" spans="1:3">
      <c r="A89" s="175">
        <v>401000</v>
      </c>
      <c r="B89" t="s">
        <v>2237</v>
      </c>
      <c r="C89" s="175"/>
    </row>
    <row r="90" spans="1:3">
      <c r="A90" s="175">
        <v>401100</v>
      </c>
      <c r="B90" t="s">
        <v>2238</v>
      </c>
      <c r="C90" s="175"/>
    </row>
    <row r="91" spans="1:3">
      <c r="A91" s="175">
        <v>401101</v>
      </c>
      <c r="B91" t="s">
        <v>2239</v>
      </c>
      <c r="C91" s="175"/>
    </row>
    <row r="92" spans="1:3">
      <c r="A92" s="175">
        <v>401102</v>
      </c>
      <c r="B92" t="s">
        <v>2240</v>
      </c>
      <c r="C92" s="175"/>
    </row>
    <row r="93" spans="1:3">
      <c r="A93" s="175">
        <v>401103</v>
      </c>
      <c r="B93" t="s">
        <v>2241</v>
      </c>
      <c r="C93" s="175"/>
    </row>
    <row r="94" spans="1:3">
      <c r="A94" s="175">
        <v>401104</v>
      </c>
      <c r="B94" t="s">
        <v>2242</v>
      </c>
      <c r="C94" s="175"/>
    </row>
    <row r="95" spans="1:3">
      <c r="A95" s="175">
        <v>401200</v>
      </c>
      <c r="B95" t="s">
        <v>2243</v>
      </c>
      <c r="C95" s="175"/>
    </row>
    <row r="96" spans="1:3">
      <c r="A96" s="175">
        <v>401201</v>
      </c>
      <c r="B96" t="s">
        <v>2239</v>
      </c>
      <c r="C96" s="175"/>
    </row>
    <row r="97" spans="1:3">
      <c r="A97" s="175">
        <v>401202</v>
      </c>
      <c r="B97" t="s">
        <v>2240</v>
      </c>
      <c r="C97" s="175"/>
    </row>
    <row r="98" spans="1:3">
      <c r="A98" s="175">
        <v>401203</v>
      </c>
      <c r="B98" t="s">
        <v>2241</v>
      </c>
      <c r="C98" s="175"/>
    </row>
    <row r="99" spans="1:3">
      <c r="A99" s="175">
        <v>401204</v>
      </c>
      <c r="B99" t="s">
        <v>2242</v>
      </c>
      <c r="C99" s="175"/>
    </row>
    <row r="100" spans="1:3">
      <c r="A100" s="175">
        <v>402000</v>
      </c>
      <c r="B100" t="s">
        <v>2244</v>
      </c>
      <c r="C100" s="175"/>
    </row>
    <row r="101" spans="1:3">
      <c r="A101" s="175">
        <v>402100</v>
      </c>
      <c r="B101" t="s">
        <v>2245</v>
      </c>
      <c r="C101" s="175"/>
    </row>
    <row r="102" spans="1:3">
      <c r="A102" s="175">
        <v>402101</v>
      </c>
      <c r="B102" t="s">
        <v>2239</v>
      </c>
      <c r="C102" s="175"/>
    </row>
    <row r="103" spans="1:3">
      <c r="A103" s="175">
        <v>402102</v>
      </c>
      <c r="B103" t="s">
        <v>2240</v>
      </c>
      <c r="C103" s="175"/>
    </row>
    <row r="104" spans="1:3">
      <c r="A104" s="175">
        <v>402103</v>
      </c>
      <c r="B104" t="s">
        <v>2241</v>
      </c>
      <c r="C104" s="175"/>
    </row>
    <row r="105" spans="1:3">
      <c r="A105" s="175">
        <v>402104</v>
      </c>
      <c r="B105" t="s">
        <v>2242</v>
      </c>
      <c r="C105" s="175"/>
    </row>
    <row r="106" spans="1:3">
      <c r="A106" s="175">
        <v>402200</v>
      </c>
      <c r="B106" t="s">
        <v>2246</v>
      </c>
      <c r="C106" s="175"/>
    </row>
    <row r="107" spans="1:3">
      <c r="A107" s="175">
        <v>402201</v>
      </c>
      <c r="B107" t="s">
        <v>2239</v>
      </c>
      <c r="C107" s="175"/>
    </row>
    <row r="108" spans="1:3">
      <c r="A108" s="175">
        <v>402202</v>
      </c>
      <c r="B108" t="s">
        <v>2240</v>
      </c>
      <c r="C108" s="175"/>
    </row>
    <row r="109" spans="1:3">
      <c r="A109" s="175">
        <v>402203</v>
      </c>
      <c r="B109" t="s">
        <v>2241</v>
      </c>
      <c r="C109" s="175"/>
    </row>
    <row r="110" spans="1:3">
      <c r="A110" s="175">
        <v>402204</v>
      </c>
      <c r="B110" t="s">
        <v>2242</v>
      </c>
      <c r="C110" s="175"/>
    </row>
    <row r="111" spans="1:3">
      <c r="A111" s="175">
        <v>500000</v>
      </c>
      <c r="B111" t="s">
        <v>2215</v>
      </c>
      <c r="C111" s="175"/>
    </row>
    <row r="112" spans="1:3">
      <c r="A112" s="175">
        <v>501000</v>
      </c>
      <c r="B112" t="s">
        <v>2247</v>
      </c>
      <c r="C112" s="175"/>
    </row>
    <row r="113" spans="1:3">
      <c r="A113" s="175">
        <v>502000</v>
      </c>
      <c r="B113" t="s">
        <v>2248</v>
      </c>
      <c r="C113" s="175"/>
    </row>
    <row r="114" spans="1:3">
      <c r="A114" s="175">
        <v>504000</v>
      </c>
      <c r="B114" t="s">
        <v>2249</v>
      </c>
      <c r="C114" s="175"/>
    </row>
    <row r="115" spans="1:3">
      <c r="A115" s="175">
        <v>505000</v>
      </c>
      <c r="B115" t="s">
        <v>2250</v>
      </c>
      <c r="C115" s="175"/>
    </row>
    <row r="116" spans="1:3">
      <c r="A116" s="175">
        <v>600000</v>
      </c>
      <c r="B116" t="s">
        <v>2251</v>
      </c>
      <c r="C116" s="175"/>
    </row>
    <row r="117" spans="1:3">
      <c r="A117" s="175">
        <v>601000</v>
      </c>
      <c r="B117" t="s">
        <v>2223</v>
      </c>
      <c r="C117" s="175"/>
    </row>
    <row r="118" spans="1:3">
      <c r="A118" s="175">
        <v>601100</v>
      </c>
      <c r="B118" t="s">
        <v>2224</v>
      </c>
      <c r="C118" s="175"/>
    </row>
    <row r="119" spans="1:3">
      <c r="A119" s="175">
        <v>601110</v>
      </c>
      <c r="B119" t="s">
        <v>2225</v>
      </c>
      <c r="C119" s="175"/>
    </row>
    <row r="120" spans="1:3">
      <c r="A120" s="175">
        <v>601120</v>
      </c>
      <c r="B120" t="s">
        <v>2226</v>
      </c>
      <c r="C120" s="175"/>
    </row>
    <row r="121" spans="1:3">
      <c r="A121" s="175">
        <v>601200</v>
      </c>
      <c r="B121" t="s">
        <v>2227</v>
      </c>
      <c r="C121" s="175"/>
    </row>
    <row r="122" spans="1:3">
      <c r="A122" s="175">
        <v>601210</v>
      </c>
      <c r="B122" t="s">
        <v>2228</v>
      </c>
      <c r="C122" s="175"/>
    </row>
    <row r="123" spans="1:3">
      <c r="A123" s="175">
        <v>601220</v>
      </c>
      <c r="B123" t="s">
        <v>2229</v>
      </c>
      <c r="C123" s="175"/>
    </row>
    <row r="124" spans="1:3">
      <c r="A124" s="175">
        <v>602000</v>
      </c>
      <c r="B124" t="s">
        <v>2252</v>
      </c>
      <c r="C124" s="175"/>
    </row>
    <row r="125" spans="1:3">
      <c r="A125" s="175">
        <v>602100</v>
      </c>
      <c r="B125" t="s">
        <v>2217</v>
      </c>
      <c r="C125" s="175"/>
    </row>
    <row r="126" spans="1:3">
      <c r="A126" s="175">
        <v>602200</v>
      </c>
      <c r="B126" t="s">
        <v>2218</v>
      </c>
      <c r="C126" s="175"/>
    </row>
    <row r="127" spans="1:3">
      <c r="A127" s="175">
        <v>602300</v>
      </c>
      <c r="B127" t="s">
        <v>2219</v>
      </c>
      <c r="C127" s="175"/>
    </row>
    <row r="128" spans="1:3">
      <c r="A128" s="175">
        <v>602301</v>
      </c>
      <c r="B128" t="s">
        <v>2220</v>
      </c>
      <c r="C128" s="175"/>
    </row>
    <row r="129" spans="1:3">
      <c r="A129" s="175">
        <v>602302</v>
      </c>
      <c r="B129" t="s">
        <v>2221</v>
      </c>
      <c r="C129" s="175"/>
    </row>
    <row r="130" spans="1:3">
      <c r="A130" s="175">
        <v>602303</v>
      </c>
      <c r="B130" t="s">
        <v>2222</v>
      </c>
      <c r="C130" s="175"/>
    </row>
    <row r="131" spans="1:3">
      <c r="A131" s="175">
        <v>602304</v>
      </c>
      <c r="B131" t="s">
        <v>2219</v>
      </c>
      <c r="C131" s="175"/>
    </row>
    <row r="132" spans="1:3">
      <c r="A132" s="175">
        <v>602400</v>
      </c>
      <c r="B132" t="s">
        <v>2231</v>
      </c>
      <c r="C132" s="175"/>
    </row>
    <row r="133" spans="1:3">
      <c r="A133" s="175">
        <v>603000</v>
      </c>
      <c r="B133" t="s">
        <v>2212</v>
      </c>
      <c r="C133" s="175"/>
    </row>
    <row r="134" spans="1:3">
      <c r="A134" s="175">
        <v>604000</v>
      </c>
      <c r="B134" t="s">
        <v>2232</v>
      </c>
      <c r="C134" s="175"/>
    </row>
    <row r="135" spans="1:3">
      <c r="A135" s="175">
        <v>604100</v>
      </c>
      <c r="B135" t="s">
        <v>2217</v>
      </c>
      <c r="C135" s="175"/>
    </row>
    <row r="136" spans="1:3">
      <c r="A136" s="175">
        <v>604200</v>
      </c>
      <c r="B136" t="s">
        <v>2218</v>
      </c>
      <c r="C136" s="17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7" workbookViewId="0">
      <selection activeCell="B20" sqref="B20"/>
    </sheetView>
  </sheetViews>
  <sheetFormatPr defaultRowHeight="12.75"/>
  <cols>
    <col min="1" max="1" width="9.140625" style="175"/>
  </cols>
  <sheetData>
    <row r="1" spans="1:2">
      <c r="A1" s="175">
        <v>2000</v>
      </c>
      <c r="B1" t="s">
        <v>968</v>
      </c>
    </row>
    <row r="2" spans="1:2">
      <c r="A2" s="175">
        <v>2100</v>
      </c>
      <c r="B2" t="s">
        <v>969</v>
      </c>
    </row>
    <row r="3" spans="1:2">
      <c r="A3" s="175">
        <v>2110</v>
      </c>
      <c r="B3" t="s">
        <v>970</v>
      </c>
    </row>
    <row r="4" spans="1:2">
      <c r="A4" s="175">
        <v>2111</v>
      </c>
      <c r="B4" t="s">
        <v>971</v>
      </c>
    </row>
    <row r="5" spans="1:2">
      <c r="A5" s="175">
        <v>2112</v>
      </c>
      <c r="B5" t="s">
        <v>1859</v>
      </c>
    </row>
    <row r="6" spans="1:2">
      <c r="A6" s="175">
        <v>2120</v>
      </c>
      <c r="B6" t="s">
        <v>972</v>
      </c>
    </row>
    <row r="7" spans="1:2">
      <c r="A7" s="175">
        <v>2200</v>
      </c>
      <c r="B7" t="s">
        <v>973</v>
      </c>
    </row>
    <row r="8" spans="1:2">
      <c r="A8" s="175">
        <v>2210</v>
      </c>
      <c r="B8" t="s">
        <v>974</v>
      </c>
    </row>
    <row r="9" spans="1:2">
      <c r="A9" s="175">
        <v>2220</v>
      </c>
      <c r="B9" t="s">
        <v>49</v>
      </c>
    </row>
    <row r="10" spans="1:2">
      <c r="A10" s="175">
        <v>2230</v>
      </c>
      <c r="B10" t="s">
        <v>41</v>
      </c>
    </row>
    <row r="11" spans="1:2">
      <c r="A11" s="175">
        <v>2240</v>
      </c>
      <c r="B11" t="s">
        <v>634</v>
      </c>
    </row>
    <row r="12" spans="1:2">
      <c r="A12" s="175">
        <v>2250</v>
      </c>
      <c r="B12" t="s">
        <v>78</v>
      </c>
    </row>
    <row r="13" spans="1:2">
      <c r="A13" s="175">
        <v>2260</v>
      </c>
      <c r="B13" t="s">
        <v>975</v>
      </c>
    </row>
    <row r="14" spans="1:2">
      <c r="A14" s="175">
        <v>2270</v>
      </c>
      <c r="B14" t="s">
        <v>42</v>
      </c>
    </row>
    <row r="15" spans="1:2">
      <c r="A15" s="175">
        <v>2271</v>
      </c>
      <c r="B15" t="s">
        <v>976</v>
      </c>
    </row>
    <row r="16" spans="1:2">
      <c r="A16" s="175">
        <v>2272</v>
      </c>
      <c r="B16" t="s">
        <v>977</v>
      </c>
    </row>
    <row r="17" spans="1:2">
      <c r="A17" s="175">
        <v>2273</v>
      </c>
      <c r="B17" t="s">
        <v>978</v>
      </c>
    </row>
    <row r="18" spans="1:2">
      <c r="A18" s="175">
        <v>2274</v>
      </c>
      <c r="B18" t="s">
        <v>979</v>
      </c>
    </row>
    <row r="19" spans="1:2">
      <c r="A19" s="175">
        <v>2275</v>
      </c>
      <c r="B19" t="s">
        <v>4234</v>
      </c>
    </row>
    <row r="20" spans="1:2">
      <c r="A20" s="175">
        <v>2276</v>
      </c>
      <c r="B20" t="s">
        <v>2848</v>
      </c>
    </row>
    <row r="21" spans="1:2">
      <c r="A21" s="175">
        <v>2280</v>
      </c>
      <c r="B21" t="s">
        <v>1000</v>
      </c>
    </row>
    <row r="22" spans="1:2">
      <c r="A22" s="175">
        <v>2281</v>
      </c>
      <c r="B22" t="s">
        <v>75</v>
      </c>
    </row>
    <row r="23" spans="1:2">
      <c r="A23" s="175">
        <v>2282</v>
      </c>
      <c r="B23" t="s">
        <v>76</v>
      </c>
    </row>
    <row r="24" spans="1:2">
      <c r="A24" s="175">
        <v>2400</v>
      </c>
      <c r="B24" t="s">
        <v>980</v>
      </c>
    </row>
    <row r="25" spans="1:2">
      <c r="A25" s="175">
        <v>2410</v>
      </c>
      <c r="B25" t="s">
        <v>981</v>
      </c>
    </row>
    <row r="26" spans="1:2">
      <c r="A26" s="175">
        <v>2420</v>
      </c>
      <c r="B26" t="s">
        <v>982</v>
      </c>
    </row>
    <row r="27" spans="1:2">
      <c r="A27" s="175">
        <v>2600</v>
      </c>
      <c r="B27" t="s">
        <v>983</v>
      </c>
    </row>
    <row r="28" spans="1:2">
      <c r="A28" s="175">
        <v>2610</v>
      </c>
      <c r="B28" t="s">
        <v>984</v>
      </c>
    </row>
    <row r="29" spans="1:2">
      <c r="A29" s="175">
        <v>2620</v>
      </c>
      <c r="B29" t="s">
        <v>54</v>
      </c>
    </row>
    <row r="30" spans="1:2">
      <c r="A30" s="175">
        <v>2630</v>
      </c>
      <c r="B30" t="s">
        <v>1001</v>
      </c>
    </row>
    <row r="31" spans="1:2">
      <c r="A31" s="175">
        <v>2700</v>
      </c>
      <c r="B31" t="s">
        <v>985</v>
      </c>
    </row>
    <row r="32" spans="1:2">
      <c r="A32" s="175">
        <v>2710</v>
      </c>
      <c r="B32" t="s">
        <v>986</v>
      </c>
    </row>
    <row r="33" spans="1:2">
      <c r="A33" s="175">
        <v>2720</v>
      </c>
      <c r="B33" t="s">
        <v>987</v>
      </c>
    </row>
    <row r="34" spans="1:2">
      <c r="A34" s="175">
        <v>2730</v>
      </c>
      <c r="B34" t="s">
        <v>988</v>
      </c>
    </row>
    <row r="35" spans="1:2">
      <c r="A35" s="175">
        <v>2800</v>
      </c>
      <c r="B35" t="s">
        <v>1002</v>
      </c>
    </row>
    <row r="36" spans="1:2">
      <c r="A36" s="175">
        <v>2900</v>
      </c>
      <c r="B36" t="s">
        <v>1014</v>
      </c>
    </row>
    <row r="37" spans="1:2">
      <c r="A37" s="175">
        <v>3000</v>
      </c>
      <c r="B37" t="s">
        <v>990</v>
      </c>
    </row>
    <row r="38" spans="1:2">
      <c r="A38" s="175">
        <v>3100</v>
      </c>
      <c r="B38" t="s">
        <v>43</v>
      </c>
    </row>
    <row r="39" spans="1:2">
      <c r="A39" s="175">
        <v>3110</v>
      </c>
      <c r="B39" t="s">
        <v>50</v>
      </c>
    </row>
    <row r="40" spans="1:2">
      <c r="A40" s="175">
        <v>3120</v>
      </c>
      <c r="B40" t="s">
        <v>60</v>
      </c>
    </row>
    <row r="41" spans="1:2">
      <c r="A41" s="175">
        <v>3121</v>
      </c>
      <c r="B41" t="s">
        <v>991</v>
      </c>
    </row>
    <row r="42" spans="1:2">
      <c r="A42" s="175">
        <v>3122</v>
      </c>
      <c r="B42" t="s">
        <v>992</v>
      </c>
    </row>
    <row r="43" spans="1:2">
      <c r="A43" s="175">
        <v>3130</v>
      </c>
      <c r="B43" t="s">
        <v>70</v>
      </c>
    </row>
    <row r="44" spans="1:2">
      <c r="A44" s="175">
        <v>3131</v>
      </c>
      <c r="B44" t="s">
        <v>993</v>
      </c>
    </row>
    <row r="45" spans="1:2">
      <c r="A45" s="175">
        <v>3132</v>
      </c>
      <c r="B45" t="s">
        <v>994</v>
      </c>
    </row>
    <row r="46" spans="1:2">
      <c r="A46" s="175">
        <v>3140</v>
      </c>
      <c r="B46" t="s">
        <v>71</v>
      </c>
    </row>
    <row r="47" spans="1:2">
      <c r="A47" s="175">
        <v>3141</v>
      </c>
      <c r="B47" t="s">
        <v>995</v>
      </c>
    </row>
    <row r="48" spans="1:2">
      <c r="A48" s="175">
        <v>3142</v>
      </c>
      <c r="B48" t="s">
        <v>996</v>
      </c>
    </row>
    <row r="49" spans="1:2">
      <c r="A49" s="175">
        <v>3143</v>
      </c>
      <c r="B49" t="s">
        <v>997</v>
      </c>
    </row>
    <row r="50" spans="1:2">
      <c r="A50" s="175">
        <v>3150</v>
      </c>
      <c r="B50" t="s">
        <v>51</v>
      </c>
    </row>
    <row r="51" spans="1:2">
      <c r="A51" s="175">
        <v>3160</v>
      </c>
      <c r="B51" t="s">
        <v>998</v>
      </c>
    </row>
    <row r="52" spans="1:2">
      <c r="A52" s="175">
        <v>3200</v>
      </c>
      <c r="B52" t="s">
        <v>44</v>
      </c>
    </row>
    <row r="53" spans="1:2">
      <c r="A53" s="175">
        <v>3210</v>
      </c>
      <c r="B53" t="s">
        <v>55</v>
      </c>
    </row>
    <row r="54" spans="1:2">
      <c r="A54" s="175">
        <v>3220</v>
      </c>
      <c r="B54" t="s">
        <v>999</v>
      </c>
    </row>
    <row r="55" spans="1:2">
      <c r="A55" s="175">
        <v>3230</v>
      </c>
      <c r="B55" t="s">
        <v>1003</v>
      </c>
    </row>
    <row r="56" spans="1:2">
      <c r="A56" s="175">
        <v>3240</v>
      </c>
      <c r="B56" t="s">
        <v>56</v>
      </c>
    </row>
    <row r="57" spans="1:2">
      <c r="A57" s="175">
        <v>9000</v>
      </c>
      <c r="B57" t="s">
        <v>989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2.75"/>
  <cols>
    <col min="2" max="2" width="110.42578125" customWidth="1"/>
  </cols>
  <sheetData>
    <row r="1" spans="1:2">
      <c r="A1" s="181">
        <v>4000</v>
      </c>
      <c r="B1" s="182" t="s">
        <v>2844</v>
      </c>
    </row>
    <row r="2" spans="1:2">
      <c r="A2" s="181">
        <v>4100</v>
      </c>
      <c r="B2" s="182" t="s">
        <v>2845</v>
      </c>
    </row>
    <row r="3" spans="1:2">
      <c r="A3" s="181">
        <v>4110</v>
      </c>
      <c r="B3" s="182" t="s">
        <v>2253</v>
      </c>
    </row>
    <row r="4" spans="1:2">
      <c r="A4" s="181">
        <v>4111</v>
      </c>
      <c r="B4" s="182" t="s">
        <v>2254</v>
      </c>
    </row>
    <row r="5" spans="1:2">
      <c r="A5" s="181">
        <v>4112</v>
      </c>
      <c r="B5" s="182" t="s">
        <v>2255</v>
      </c>
    </row>
    <row r="6" spans="1:2">
      <c r="A6" s="181">
        <v>4113</v>
      </c>
      <c r="B6" s="182" t="s">
        <v>2256</v>
      </c>
    </row>
    <row r="7" spans="1:2">
      <c r="A7" s="181">
        <v>4120</v>
      </c>
      <c r="B7" s="182" t="s">
        <v>2257</v>
      </c>
    </row>
    <row r="8" spans="1:2">
      <c r="A8" s="181">
        <v>4121</v>
      </c>
      <c r="B8" s="182" t="s">
        <v>2258</v>
      </c>
    </row>
    <row r="9" spans="1:2">
      <c r="A9" s="181">
        <v>4122</v>
      </c>
      <c r="B9" s="182" t="s">
        <v>2259</v>
      </c>
    </row>
    <row r="10" spans="1:2">
      <c r="A10" s="181">
        <v>4123</v>
      </c>
      <c r="B10" s="182" t="s">
        <v>2260</v>
      </c>
    </row>
    <row r="11" spans="1:2">
      <c r="A11" s="181">
        <v>4200</v>
      </c>
      <c r="B11" s="182" t="s">
        <v>2846</v>
      </c>
    </row>
    <row r="12" spans="1:2">
      <c r="A12" s="181">
        <v>4210</v>
      </c>
      <c r="B12" s="182" t="s">
        <v>2261</v>
      </c>
    </row>
    <row r="13" spans="1:2">
      <c r="A13" s="181">
        <v>4220</v>
      </c>
      <c r="B13" s="182" t="s">
        <v>2262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5"/>
  <dimension ref="B1:C2044"/>
  <sheetViews>
    <sheetView topLeftCell="A2025" workbookViewId="0">
      <selection activeCell="B1" sqref="B1:C2044"/>
    </sheetView>
  </sheetViews>
  <sheetFormatPr defaultRowHeight="15"/>
  <cols>
    <col min="1" max="1" width="9.140625" style="85"/>
    <col min="2" max="2" width="9.140625" style="116"/>
    <col min="3" max="3" width="254.7109375" style="173" customWidth="1"/>
    <col min="4" max="16384" width="9.140625" style="85"/>
  </cols>
  <sheetData>
    <row r="1" spans="2:3">
      <c r="B1" s="116" t="s">
        <v>3138</v>
      </c>
      <c r="C1" t="s">
        <v>4235</v>
      </c>
    </row>
    <row r="2" spans="2:3">
      <c r="B2" s="116" t="s">
        <v>3139</v>
      </c>
      <c r="C2" t="s">
        <v>4236</v>
      </c>
    </row>
    <row r="3" spans="2:3">
      <c r="B3" s="116" t="s">
        <v>3140</v>
      </c>
      <c r="C3" t="s">
        <v>4237</v>
      </c>
    </row>
    <row r="4" spans="2:3">
      <c r="B4" s="116" t="s">
        <v>3141</v>
      </c>
      <c r="C4" t="s">
        <v>4238</v>
      </c>
    </row>
    <row r="5" spans="2:3">
      <c r="B5" s="116" t="s">
        <v>3142</v>
      </c>
      <c r="C5" t="s">
        <v>4239</v>
      </c>
    </row>
    <row r="6" spans="2:3">
      <c r="B6" s="116" t="s">
        <v>3143</v>
      </c>
      <c r="C6" t="s">
        <v>4240</v>
      </c>
    </row>
    <row r="7" spans="2:3">
      <c r="B7" s="116" t="s">
        <v>3144</v>
      </c>
      <c r="C7" t="s">
        <v>4241</v>
      </c>
    </row>
    <row r="8" spans="2:3">
      <c r="B8" s="116" t="s">
        <v>3145</v>
      </c>
      <c r="C8" t="s">
        <v>4242</v>
      </c>
    </row>
    <row r="9" spans="2:3">
      <c r="B9" s="116" t="s">
        <v>3146</v>
      </c>
      <c r="C9" t="s">
        <v>1075</v>
      </c>
    </row>
    <row r="10" spans="2:3">
      <c r="B10" s="116" t="s">
        <v>3147</v>
      </c>
      <c r="C10" t="s">
        <v>4243</v>
      </c>
    </row>
    <row r="11" spans="2:3">
      <c r="B11" s="116" t="s">
        <v>3148</v>
      </c>
      <c r="C11" t="s">
        <v>4244</v>
      </c>
    </row>
    <row r="12" spans="2:3">
      <c r="B12" s="116" t="s">
        <v>3149</v>
      </c>
      <c r="C12" t="s">
        <v>4245</v>
      </c>
    </row>
    <row r="13" spans="2:3">
      <c r="B13" s="116" t="s">
        <v>3150</v>
      </c>
      <c r="C13" t="s">
        <v>4246</v>
      </c>
    </row>
    <row r="14" spans="2:3">
      <c r="B14" s="116" t="s">
        <v>3151</v>
      </c>
      <c r="C14" t="s">
        <v>4247</v>
      </c>
    </row>
    <row r="15" spans="2:3">
      <c r="B15" s="116" t="s">
        <v>3152</v>
      </c>
      <c r="C15" t="s">
        <v>4248</v>
      </c>
    </row>
    <row r="16" spans="2:3">
      <c r="B16" s="116" t="s">
        <v>3153</v>
      </c>
      <c r="C16" t="s">
        <v>4249</v>
      </c>
    </row>
    <row r="17" spans="2:3">
      <c r="B17" s="116" t="s">
        <v>3154</v>
      </c>
      <c r="C17" t="s">
        <v>4250</v>
      </c>
    </row>
    <row r="18" spans="2:3">
      <c r="B18" s="116" t="s">
        <v>3155</v>
      </c>
      <c r="C18" t="s">
        <v>4251</v>
      </c>
    </row>
    <row r="19" spans="2:3">
      <c r="B19" s="116" t="s">
        <v>3156</v>
      </c>
      <c r="C19" t="s">
        <v>4252</v>
      </c>
    </row>
    <row r="20" spans="2:3">
      <c r="B20" s="116" t="s">
        <v>3157</v>
      </c>
      <c r="C20" t="s">
        <v>4253</v>
      </c>
    </row>
    <row r="21" spans="2:3">
      <c r="B21" s="116" t="s">
        <v>3158</v>
      </c>
      <c r="C21" t="s">
        <v>4254</v>
      </c>
    </row>
    <row r="22" spans="2:3">
      <c r="B22" s="116" t="s">
        <v>3159</v>
      </c>
      <c r="C22" t="s">
        <v>4255</v>
      </c>
    </row>
    <row r="23" spans="2:3">
      <c r="B23" s="116" t="s">
        <v>3160</v>
      </c>
      <c r="C23" t="s">
        <v>4256</v>
      </c>
    </row>
    <row r="24" spans="2:3">
      <c r="B24" s="116" t="s">
        <v>3161</v>
      </c>
      <c r="C24" t="s">
        <v>1076</v>
      </c>
    </row>
    <row r="25" spans="2:3">
      <c r="B25" s="116" t="s">
        <v>3162</v>
      </c>
      <c r="C25" t="s">
        <v>4257</v>
      </c>
    </row>
    <row r="26" spans="2:3">
      <c r="B26" s="116" t="s">
        <v>3163</v>
      </c>
      <c r="C26" t="s">
        <v>4258</v>
      </c>
    </row>
    <row r="27" spans="2:3">
      <c r="B27" s="116" t="s">
        <v>3164</v>
      </c>
      <c r="C27" t="s">
        <v>4259</v>
      </c>
    </row>
    <row r="28" spans="2:3">
      <c r="B28" s="116" t="s">
        <v>3165</v>
      </c>
      <c r="C28" t="s">
        <v>4260</v>
      </c>
    </row>
    <row r="29" spans="2:3">
      <c r="B29" s="116" t="s">
        <v>3166</v>
      </c>
      <c r="C29" t="s">
        <v>4261</v>
      </c>
    </row>
    <row r="30" spans="2:3">
      <c r="B30" s="116" t="s">
        <v>3167</v>
      </c>
      <c r="C30" t="s">
        <v>4262</v>
      </c>
    </row>
    <row r="31" spans="2:3">
      <c r="B31" s="116" t="s">
        <v>3168</v>
      </c>
      <c r="C31" t="s">
        <v>4263</v>
      </c>
    </row>
    <row r="32" spans="2:3">
      <c r="B32" s="116" t="s">
        <v>3169</v>
      </c>
      <c r="C32" t="s">
        <v>4264</v>
      </c>
    </row>
    <row r="33" spans="2:3">
      <c r="B33" s="116" t="s">
        <v>3170</v>
      </c>
      <c r="C33" t="s">
        <v>4265</v>
      </c>
    </row>
    <row r="34" spans="2:3">
      <c r="B34" s="116" t="s">
        <v>3171</v>
      </c>
      <c r="C34" t="s">
        <v>4266</v>
      </c>
    </row>
    <row r="35" spans="2:3">
      <c r="B35" s="116" t="s">
        <v>3172</v>
      </c>
      <c r="C35" t="s">
        <v>4267</v>
      </c>
    </row>
    <row r="36" spans="2:3">
      <c r="B36" s="116" t="s">
        <v>3173</v>
      </c>
      <c r="C36" t="s">
        <v>4268</v>
      </c>
    </row>
    <row r="37" spans="2:3">
      <c r="B37" s="116" t="s">
        <v>3174</v>
      </c>
      <c r="C37" t="s">
        <v>4269</v>
      </c>
    </row>
    <row r="38" spans="2:3">
      <c r="B38" s="116" t="s">
        <v>3175</v>
      </c>
      <c r="C38" t="s">
        <v>4270</v>
      </c>
    </row>
    <row r="39" spans="2:3">
      <c r="B39" s="116" t="s">
        <v>3176</v>
      </c>
      <c r="C39" t="s">
        <v>4271</v>
      </c>
    </row>
    <row r="40" spans="2:3">
      <c r="B40" s="116" t="s">
        <v>3177</v>
      </c>
      <c r="C40" t="s">
        <v>4272</v>
      </c>
    </row>
    <row r="41" spans="2:3">
      <c r="B41" s="116" t="s">
        <v>3178</v>
      </c>
      <c r="C41" t="s">
        <v>4273</v>
      </c>
    </row>
    <row r="42" spans="2:3">
      <c r="B42" s="116" t="s">
        <v>3179</v>
      </c>
      <c r="C42" t="s">
        <v>4274</v>
      </c>
    </row>
    <row r="43" spans="2:3">
      <c r="B43" s="116" t="s">
        <v>3180</v>
      </c>
      <c r="C43" t="s">
        <v>4275</v>
      </c>
    </row>
    <row r="44" spans="2:3">
      <c r="B44" s="116" t="s">
        <v>3181</v>
      </c>
      <c r="C44" t="s">
        <v>4276</v>
      </c>
    </row>
    <row r="45" spans="2:3">
      <c r="B45" s="116" t="s">
        <v>3728</v>
      </c>
      <c r="C45" t="s">
        <v>4277</v>
      </c>
    </row>
    <row r="46" spans="2:3">
      <c r="B46" s="116" t="s">
        <v>3182</v>
      </c>
      <c r="C46" t="s">
        <v>4278</v>
      </c>
    </row>
    <row r="47" spans="2:3">
      <c r="B47" s="116" t="s">
        <v>3183</v>
      </c>
      <c r="C47" t="s">
        <v>4279</v>
      </c>
    </row>
    <row r="48" spans="2:3">
      <c r="B48" s="116" t="s">
        <v>3184</v>
      </c>
      <c r="C48" t="s">
        <v>4280</v>
      </c>
    </row>
    <row r="49" spans="2:3">
      <c r="B49" s="116" t="s">
        <v>3185</v>
      </c>
      <c r="C49" t="s">
        <v>4281</v>
      </c>
    </row>
    <row r="50" spans="2:3">
      <c r="B50" s="116" t="s">
        <v>3729</v>
      </c>
      <c r="C50" t="s">
        <v>3730</v>
      </c>
    </row>
    <row r="51" spans="2:3">
      <c r="B51" s="116" t="s">
        <v>3186</v>
      </c>
      <c r="C51" t="s">
        <v>4282</v>
      </c>
    </row>
    <row r="52" spans="2:3">
      <c r="B52" s="116" t="s">
        <v>3187</v>
      </c>
      <c r="C52" t="s">
        <v>4283</v>
      </c>
    </row>
    <row r="53" spans="2:3">
      <c r="B53" s="116" t="s">
        <v>3188</v>
      </c>
      <c r="C53" t="s">
        <v>4284</v>
      </c>
    </row>
    <row r="54" spans="2:3">
      <c r="B54" s="116" t="s">
        <v>3189</v>
      </c>
      <c r="C54" t="s">
        <v>4285</v>
      </c>
    </row>
    <row r="55" spans="2:3">
      <c r="B55" s="116" t="s">
        <v>3190</v>
      </c>
      <c r="C55" t="s">
        <v>4286</v>
      </c>
    </row>
    <row r="56" spans="2:3">
      <c r="B56" s="116" t="s">
        <v>3191</v>
      </c>
      <c r="C56" t="s">
        <v>4287</v>
      </c>
    </row>
    <row r="57" spans="2:3">
      <c r="B57" s="116" t="s">
        <v>3192</v>
      </c>
      <c r="C57" t="s">
        <v>4288</v>
      </c>
    </row>
    <row r="58" spans="2:3">
      <c r="B58" s="116" t="s">
        <v>3193</v>
      </c>
      <c r="C58" t="s">
        <v>4289</v>
      </c>
    </row>
    <row r="59" spans="2:3">
      <c r="B59" s="116" t="s">
        <v>3194</v>
      </c>
      <c r="C59" t="s">
        <v>4290</v>
      </c>
    </row>
    <row r="60" spans="2:3">
      <c r="B60" s="116" t="s">
        <v>3195</v>
      </c>
      <c r="C60" t="s">
        <v>4291</v>
      </c>
    </row>
    <row r="61" spans="2:3">
      <c r="B61" s="116" t="s">
        <v>3196</v>
      </c>
      <c r="C61" t="s">
        <v>1077</v>
      </c>
    </row>
    <row r="62" spans="2:3">
      <c r="B62" s="116" t="s">
        <v>3197</v>
      </c>
      <c r="C62" t="s">
        <v>4292</v>
      </c>
    </row>
    <row r="63" spans="2:3">
      <c r="B63" s="116" t="s">
        <v>3198</v>
      </c>
      <c r="C63" t="s">
        <v>4293</v>
      </c>
    </row>
    <row r="64" spans="2:3">
      <c r="B64" s="116" t="s">
        <v>3199</v>
      </c>
      <c r="C64" t="s">
        <v>4294</v>
      </c>
    </row>
    <row r="65" spans="2:3">
      <c r="B65" s="116" t="s">
        <v>3200</v>
      </c>
      <c r="C65" t="s">
        <v>4295</v>
      </c>
    </row>
    <row r="66" spans="2:3">
      <c r="B66" s="116" t="s">
        <v>3201</v>
      </c>
      <c r="C66" t="s">
        <v>4296</v>
      </c>
    </row>
    <row r="67" spans="2:3">
      <c r="B67" s="116" t="s">
        <v>3202</v>
      </c>
      <c r="C67" t="s">
        <v>4297</v>
      </c>
    </row>
    <row r="68" spans="2:3">
      <c r="B68" s="116" t="s">
        <v>3203</v>
      </c>
      <c r="C68" t="s">
        <v>4298</v>
      </c>
    </row>
    <row r="69" spans="2:3">
      <c r="B69" s="116" t="s">
        <v>3204</v>
      </c>
      <c r="C69" t="s">
        <v>4299</v>
      </c>
    </row>
    <row r="70" spans="2:3">
      <c r="B70" s="116" t="s">
        <v>3205</v>
      </c>
      <c r="C70" t="s">
        <v>4300</v>
      </c>
    </row>
    <row r="71" spans="2:3">
      <c r="B71" s="116" t="s">
        <v>3206</v>
      </c>
      <c r="C71" t="s">
        <v>4301</v>
      </c>
    </row>
    <row r="72" spans="2:3">
      <c r="B72" s="116" t="s">
        <v>3207</v>
      </c>
      <c r="C72" t="s">
        <v>4302</v>
      </c>
    </row>
    <row r="73" spans="2:3">
      <c r="B73" s="116" t="s">
        <v>4303</v>
      </c>
      <c r="C73" t="s">
        <v>4304</v>
      </c>
    </row>
    <row r="74" spans="2:3">
      <c r="B74" s="116" t="s">
        <v>3208</v>
      </c>
      <c r="C74" t="s">
        <v>4305</v>
      </c>
    </row>
    <row r="75" spans="2:3">
      <c r="B75" s="116" t="s">
        <v>4306</v>
      </c>
      <c r="C75" t="s">
        <v>4307</v>
      </c>
    </row>
    <row r="76" spans="2:3">
      <c r="B76" s="116" t="s">
        <v>4308</v>
      </c>
      <c r="C76" t="s">
        <v>4309</v>
      </c>
    </row>
    <row r="77" spans="2:3">
      <c r="B77" s="116" t="s">
        <v>4310</v>
      </c>
      <c r="C77" t="s">
        <v>4311</v>
      </c>
    </row>
    <row r="78" spans="2:3">
      <c r="B78" s="116" t="s">
        <v>4312</v>
      </c>
      <c r="C78" t="s">
        <v>4313</v>
      </c>
    </row>
    <row r="79" spans="2:3">
      <c r="B79" s="116" t="s">
        <v>3209</v>
      </c>
      <c r="C79" t="s">
        <v>4314</v>
      </c>
    </row>
    <row r="80" spans="2:3">
      <c r="B80" s="116" t="s">
        <v>3210</v>
      </c>
      <c r="C80" t="s">
        <v>4315</v>
      </c>
    </row>
    <row r="81" spans="2:3">
      <c r="B81" s="116" t="s">
        <v>4316</v>
      </c>
      <c r="C81" t="s">
        <v>3385</v>
      </c>
    </row>
    <row r="82" spans="2:3">
      <c r="B82" s="116" t="s">
        <v>4317</v>
      </c>
      <c r="C82" t="s">
        <v>4318</v>
      </c>
    </row>
    <row r="83" spans="2:3">
      <c r="B83" s="116" t="s">
        <v>4319</v>
      </c>
      <c r="C83" t="s">
        <v>4320</v>
      </c>
    </row>
    <row r="84" spans="2:3">
      <c r="B84" s="116" t="s">
        <v>4321</v>
      </c>
      <c r="C84" t="s">
        <v>4322</v>
      </c>
    </row>
    <row r="85" spans="2:3">
      <c r="B85" s="116" t="s">
        <v>4323</v>
      </c>
      <c r="C85" t="s">
        <v>4324</v>
      </c>
    </row>
    <row r="86" spans="2:3">
      <c r="B86" s="116" t="s">
        <v>3211</v>
      </c>
      <c r="C86" t="s">
        <v>4325</v>
      </c>
    </row>
    <row r="87" spans="2:3">
      <c r="B87" s="116" t="s">
        <v>3212</v>
      </c>
      <c r="C87" t="s">
        <v>4326</v>
      </c>
    </row>
    <row r="88" spans="2:3">
      <c r="B88" s="116" t="s">
        <v>3213</v>
      </c>
      <c r="C88" t="s">
        <v>4327</v>
      </c>
    </row>
    <row r="89" spans="2:3">
      <c r="B89" s="116" t="s">
        <v>3214</v>
      </c>
      <c r="C89" t="s">
        <v>4328</v>
      </c>
    </row>
    <row r="90" spans="2:3">
      <c r="B90" s="116" t="s">
        <v>3215</v>
      </c>
      <c r="C90" t="s">
        <v>4329</v>
      </c>
    </row>
    <row r="91" spans="2:3">
      <c r="B91" s="116" t="s">
        <v>3216</v>
      </c>
      <c r="C91" t="s">
        <v>4330</v>
      </c>
    </row>
    <row r="92" spans="2:3">
      <c r="B92" s="116" t="s">
        <v>4331</v>
      </c>
      <c r="C92" t="s">
        <v>4304</v>
      </c>
    </row>
    <row r="93" spans="2:3">
      <c r="B93" s="116" t="s">
        <v>3217</v>
      </c>
      <c r="C93" t="s">
        <v>1078</v>
      </c>
    </row>
    <row r="94" spans="2:3">
      <c r="B94" s="116" t="s">
        <v>3218</v>
      </c>
      <c r="C94" t="s">
        <v>4332</v>
      </c>
    </row>
    <row r="95" spans="2:3">
      <c r="B95" s="116" t="s">
        <v>3219</v>
      </c>
      <c r="C95" t="s">
        <v>4333</v>
      </c>
    </row>
    <row r="96" spans="2:3">
      <c r="B96" s="116" t="s">
        <v>3220</v>
      </c>
      <c r="C96" t="s">
        <v>4334</v>
      </c>
    </row>
    <row r="97" spans="2:3">
      <c r="B97" s="116" t="s">
        <v>3221</v>
      </c>
      <c r="C97" t="s">
        <v>4335</v>
      </c>
    </row>
    <row r="98" spans="2:3">
      <c r="B98" s="116" t="s">
        <v>3222</v>
      </c>
      <c r="C98" t="s">
        <v>4336</v>
      </c>
    </row>
    <row r="99" spans="2:3">
      <c r="B99" s="116" t="s">
        <v>3223</v>
      </c>
      <c r="C99" t="s">
        <v>4337</v>
      </c>
    </row>
    <row r="100" spans="2:3">
      <c r="B100" s="116" t="s">
        <v>3224</v>
      </c>
      <c r="C100" t="s">
        <v>4338</v>
      </c>
    </row>
    <row r="101" spans="2:3">
      <c r="B101" s="116" t="s">
        <v>3225</v>
      </c>
      <c r="C101" t="s">
        <v>4339</v>
      </c>
    </row>
    <row r="102" spans="2:3">
      <c r="B102" s="116" t="s">
        <v>3226</v>
      </c>
      <c r="C102" t="s">
        <v>4340</v>
      </c>
    </row>
    <row r="103" spans="2:3">
      <c r="B103" s="116" t="s">
        <v>3227</v>
      </c>
      <c r="C103" t="s">
        <v>4341</v>
      </c>
    </row>
    <row r="104" spans="2:3">
      <c r="B104" s="116" t="s">
        <v>3228</v>
      </c>
      <c r="C104" t="s">
        <v>4342</v>
      </c>
    </row>
    <row r="105" spans="2:3">
      <c r="B105" s="116" t="s">
        <v>3229</v>
      </c>
      <c r="C105" t="s">
        <v>4343</v>
      </c>
    </row>
    <row r="106" spans="2:3">
      <c r="B106" s="116" t="s">
        <v>3230</v>
      </c>
      <c r="C106" t="s">
        <v>4344</v>
      </c>
    </row>
    <row r="107" spans="2:3">
      <c r="B107" s="116" t="s">
        <v>3231</v>
      </c>
      <c r="C107" t="s">
        <v>4345</v>
      </c>
    </row>
    <row r="108" spans="2:3">
      <c r="B108" s="116" t="s">
        <v>3232</v>
      </c>
      <c r="C108" t="s">
        <v>4346</v>
      </c>
    </row>
    <row r="109" spans="2:3">
      <c r="B109" s="116" t="s">
        <v>3233</v>
      </c>
      <c r="C109" t="s">
        <v>4347</v>
      </c>
    </row>
    <row r="110" spans="2:3">
      <c r="B110" s="116" t="s">
        <v>3234</v>
      </c>
      <c r="C110" t="s">
        <v>4348</v>
      </c>
    </row>
    <row r="111" spans="2:3">
      <c r="B111" s="116" t="s">
        <v>3235</v>
      </c>
      <c r="C111" t="s">
        <v>4349</v>
      </c>
    </row>
    <row r="112" spans="2:3">
      <c r="B112" s="116" t="s">
        <v>3236</v>
      </c>
      <c r="C112" t="s">
        <v>4350</v>
      </c>
    </row>
    <row r="113" spans="2:3">
      <c r="B113" s="116" t="s">
        <v>4351</v>
      </c>
      <c r="C113" t="s">
        <v>4352</v>
      </c>
    </row>
    <row r="114" spans="2:3">
      <c r="B114" s="116" t="s">
        <v>4353</v>
      </c>
      <c r="C114" t="s">
        <v>4354</v>
      </c>
    </row>
    <row r="115" spans="2:3">
      <c r="B115" s="116" t="s">
        <v>4355</v>
      </c>
      <c r="C115" t="s">
        <v>4356</v>
      </c>
    </row>
    <row r="116" spans="2:3">
      <c r="B116" s="116" t="s">
        <v>3237</v>
      </c>
      <c r="C116" t="s">
        <v>1079</v>
      </c>
    </row>
    <row r="117" spans="2:3">
      <c r="B117" s="116" t="s">
        <v>3238</v>
      </c>
      <c r="C117" t="s">
        <v>1080</v>
      </c>
    </row>
    <row r="118" spans="2:3">
      <c r="B118" s="116" t="s">
        <v>3239</v>
      </c>
      <c r="C118" t="s">
        <v>4357</v>
      </c>
    </row>
    <row r="119" spans="2:3">
      <c r="B119" s="116" t="s">
        <v>3240</v>
      </c>
      <c r="C119" t="s">
        <v>4358</v>
      </c>
    </row>
    <row r="120" spans="2:3">
      <c r="B120" s="116" t="s">
        <v>3241</v>
      </c>
      <c r="C120" t="s">
        <v>1081</v>
      </c>
    </row>
    <row r="121" spans="2:3">
      <c r="B121" s="116" t="s">
        <v>3242</v>
      </c>
      <c r="C121" t="s">
        <v>4359</v>
      </c>
    </row>
    <row r="122" spans="2:3">
      <c r="B122" s="116" t="s">
        <v>3243</v>
      </c>
      <c r="C122" t="s">
        <v>4360</v>
      </c>
    </row>
    <row r="123" spans="2:3">
      <c r="B123" s="116" t="s">
        <v>3244</v>
      </c>
      <c r="C123" t="s">
        <v>1082</v>
      </c>
    </row>
    <row r="124" spans="2:3">
      <c r="B124" s="116" t="s">
        <v>3245</v>
      </c>
      <c r="C124" t="s">
        <v>1082</v>
      </c>
    </row>
    <row r="125" spans="2:3">
      <c r="B125" s="116" t="s">
        <v>3246</v>
      </c>
      <c r="C125" t="s">
        <v>4361</v>
      </c>
    </row>
    <row r="126" spans="2:3">
      <c r="B126" s="116" t="s">
        <v>3247</v>
      </c>
      <c r="C126" t="s">
        <v>1083</v>
      </c>
    </row>
    <row r="127" spans="2:3">
      <c r="B127" s="116" t="s">
        <v>3248</v>
      </c>
      <c r="C127" t="s">
        <v>4362</v>
      </c>
    </row>
    <row r="128" spans="2:3">
      <c r="B128" s="116" t="s">
        <v>3249</v>
      </c>
      <c r="C128" t="s">
        <v>4363</v>
      </c>
    </row>
    <row r="129" spans="2:3">
      <c r="B129" s="116" t="s">
        <v>3250</v>
      </c>
      <c r="C129" t="s">
        <v>1084</v>
      </c>
    </row>
    <row r="130" spans="2:3">
      <c r="B130" s="116" t="s">
        <v>3251</v>
      </c>
      <c r="C130" t="s">
        <v>1084</v>
      </c>
    </row>
    <row r="131" spans="2:3">
      <c r="B131" s="116" t="s">
        <v>3252</v>
      </c>
      <c r="C131" t="s">
        <v>4364</v>
      </c>
    </row>
    <row r="132" spans="2:3">
      <c r="B132" s="116" t="s">
        <v>3253</v>
      </c>
      <c r="C132" t="s">
        <v>1085</v>
      </c>
    </row>
    <row r="133" spans="2:3">
      <c r="B133" s="116" t="s">
        <v>3254</v>
      </c>
      <c r="C133" t="s">
        <v>1085</v>
      </c>
    </row>
    <row r="134" spans="2:3">
      <c r="B134" s="116" t="s">
        <v>3255</v>
      </c>
      <c r="C134" t="s">
        <v>4365</v>
      </c>
    </row>
    <row r="135" spans="2:3">
      <c r="B135" s="116" t="s">
        <v>3256</v>
      </c>
      <c r="C135" t="s">
        <v>4366</v>
      </c>
    </row>
    <row r="136" spans="2:3">
      <c r="B136" s="116" t="s">
        <v>3731</v>
      </c>
      <c r="C136" t="s">
        <v>4367</v>
      </c>
    </row>
    <row r="137" spans="2:3">
      <c r="B137" s="116" t="s">
        <v>89</v>
      </c>
      <c r="C137" t="s">
        <v>1086</v>
      </c>
    </row>
    <row r="138" spans="2:3">
      <c r="B138" s="116" t="s">
        <v>90</v>
      </c>
      <c r="C138" t="s">
        <v>4368</v>
      </c>
    </row>
    <row r="139" spans="2:3">
      <c r="B139" s="116" t="s">
        <v>91</v>
      </c>
      <c r="C139" t="s">
        <v>4369</v>
      </c>
    </row>
    <row r="140" spans="2:3">
      <c r="B140" s="116" t="s">
        <v>1194</v>
      </c>
      <c r="C140" t="s">
        <v>4370</v>
      </c>
    </row>
    <row r="141" spans="2:3">
      <c r="B141" s="116" t="s">
        <v>92</v>
      </c>
      <c r="C141" t="s">
        <v>4371</v>
      </c>
    </row>
    <row r="142" spans="2:3">
      <c r="B142" s="116" t="s">
        <v>1195</v>
      </c>
      <c r="C142" t="s">
        <v>4372</v>
      </c>
    </row>
    <row r="143" spans="2:3">
      <c r="B143" s="116" t="s">
        <v>93</v>
      </c>
      <c r="C143" t="s">
        <v>4373</v>
      </c>
    </row>
    <row r="144" spans="2:3">
      <c r="B144" s="116" t="s">
        <v>1196</v>
      </c>
      <c r="C144" t="s">
        <v>4374</v>
      </c>
    </row>
    <row r="145" spans="2:3">
      <c r="B145" s="116" t="s">
        <v>94</v>
      </c>
      <c r="C145" t="s">
        <v>4375</v>
      </c>
    </row>
    <row r="146" spans="2:3">
      <c r="B146" s="116" t="s">
        <v>95</v>
      </c>
      <c r="C146" t="s">
        <v>4376</v>
      </c>
    </row>
    <row r="147" spans="2:3">
      <c r="B147" s="116" t="s">
        <v>1197</v>
      </c>
      <c r="C147" t="s">
        <v>4377</v>
      </c>
    </row>
    <row r="148" spans="2:3">
      <c r="B148" s="116" t="s">
        <v>96</v>
      </c>
      <c r="C148" t="s">
        <v>4378</v>
      </c>
    </row>
    <row r="149" spans="2:3">
      <c r="B149" s="116" t="s">
        <v>1198</v>
      </c>
      <c r="C149" t="s">
        <v>4379</v>
      </c>
    </row>
    <row r="150" spans="2:3">
      <c r="B150" s="116" t="s">
        <v>97</v>
      </c>
      <c r="C150" t="s">
        <v>4380</v>
      </c>
    </row>
    <row r="151" spans="2:3">
      <c r="B151" s="116" t="s">
        <v>1199</v>
      </c>
      <c r="C151" t="s">
        <v>4381</v>
      </c>
    </row>
    <row r="152" spans="2:3">
      <c r="B152" s="116" t="s">
        <v>98</v>
      </c>
      <c r="C152" t="s">
        <v>4382</v>
      </c>
    </row>
    <row r="153" spans="2:3">
      <c r="B153" s="116" t="s">
        <v>1200</v>
      </c>
      <c r="C153" t="s">
        <v>4383</v>
      </c>
    </row>
    <row r="154" spans="2:3">
      <c r="B154" s="116" t="s">
        <v>1201</v>
      </c>
      <c r="C154" t="s">
        <v>4384</v>
      </c>
    </row>
    <row r="155" spans="2:3">
      <c r="B155" s="116" t="s">
        <v>99</v>
      </c>
      <c r="C155" t="s">
        <v>4385</v>
      </c>
    </row>
    <row r="156" spans="2:3">
      <c r="B156" s="116" t="s">
        <v>4386</v>
      </c>
      <c r="C156" t="s">
        <v>4387</v>
      </c>
    </row>
    <row r="157" spans="2:3">
      <c r="B157" s="116" t="s">
        <v>4388</v>
      </c>
      <c r="C157" t="s">
        <v>4389</v>
      </c>
    </row>
    <row r="158" spans="2:3">
      <c r="B158" s="116" t="s">
        <v>3257</v>
      </c>
      <c r="C158" t="s">
        <v>1146</v>
      </c>
    </row>
    <row r="159" spans="2:3">
      <c r="B159" s="116" t="s">
        <v>3258</v>
      </c>
      <c r="C159" t="s">
        <v>4390</v>
      </c>
    </row>
    <row r="160" spans="2:3">
      <c r="B160" s="116" t="s">
        <v>3259</v>
      </c>
      <c r="C160" t="s">
        <v>4391</v>
      </c>
    </row>
    <row r="161" spans="2:3">
      <c r="B161" s="116" t="s">
        <v>3260</v>
      </c>
      <c r="C161" t="s">
        <v>4392</v>
      </c>
    </row>
    <row r="162" spans="2:3">
      <c r="B162" s="116" t="s">
        <v>3261</v>
      </c>
      <c r="C162" t="s">
        <v>4393</v>
      </c>
    </row>
    <row r="163" spans="2:3">
      <c r="B163" s="116" t="s">
        <v>3262</v>
      </c>
      <c r="C163" t="s">
        <v>3263</v>
      </c>
    </row>
    <row r="164" spans="2:3">
      <c r="B164" s="116" t="s">
        <v>3264</v>
      </c>
      <c r="C164" t="s">
        <v>4394</v>
      </c>
    </row>
    <row r="165" spans="2:3">
      <c r="B165" s="116" t="s">
        <v>3265</v>
      </c>
      <c r="C165" t="s">
        <v>4395</v>
      </c>
    </row>
    <row r="166" spans="2:3">
      <c r="B166" s="116" t="s">
        <v>3266</v>
      </c>
      <c r="C166" t="s">
        <v>4396</v>
      </c>
    </row>
    <row r="167" spans="2:3">
      <c r="B167" s="116" t="s">
        <v>3732</v>
      </c>
      <c r="C167" t="s">
        <v>4397</v>
      </c>
    </row>
    <row r="168" spans="2:3">
      <c r="B168" s="116" t="s">
        <v>4398</v>
      </c>
      <c r="C168" t="s">
        <v>4399</v>
      </c>
    </row>
    <row r="169" spans="2:3">
      <c r="B169" s="116" t="s">
        <v>3267</v>
      </c>
      <c r="C169" t="s">
        <v>4400</v>
      </c>
    </row>
    <row r="170" spans="2:3">
      <c r="B170" s="116" t="s">
        <v>100</v>
      </c>
      <c r="C170" t="s">
        <v>4401</v>
      </c>
    </row>
    <row r="171" spans="2:3">
      <c r="B171" s="116" t="s">
        <v>101</v>
      </c>
      <c r="C171" t="s">
        <v>4402</v>
      </c>
    </row>
    <row r="172" spans="2:3">
      <c r="B172" s="116" t="s">
        <v>102</v>
      </c>
      <c r="C172" t="s">
        <v>4403</v>
      </c>
    </row>
    <row r="173" spans="2:3">
      <c r="B173" s="116" t="s">
        <v>103</v>
      </c>
      <c r="C173" t="s">
        <v>4404</v>
      </c>
    </row>
    <row r="174" spans="2:3">
      <c r="B174" s="116" t="s">
        <v>1202</v>
      </c>
      <c r="C174" t="s">
        <v>4405</v>
      </c>
    </row>
    <row r="175" spans="2:3">
      <c r="B175" s="116" t="s">
        <v>1203</v>
      </c>
      <c r="C175" t="s">
        <v>4406</v>
      </c>
    </row>
    <row r="176" spans="2:3">
      <c r="B176" s="116" t="s">
        <v>104</v>
      </c>
      <c r="C176" t="s">
        <v>4407</v>
      </c>
    </row>
    <row r="177" spans="2:3">
      <c r="B177" s="116" t="s">
        <v>105</v>
      </c>
      <c r="C177" t="s">
        <v>4408</v>
      </c>
    </row>
    <row r="178" spans="2:3">
      <c r="B178" s="116" t="s">
        <v>106</v>
      </c>
      <c r="C178" t="s">
        <v>4409</v>
      </c>
    </row>
    <row r="179" spans="2:3">
      <c r="B179" s="116" t="s">
        <v>3733</v>
      </c>
      <c r="C179" t="s">
        <v>4410</v>
      </c>
    </row>
    <row r="180" spans="2:3">
      <c r="B180" s="116" t="s">
        <v>107</v>
      </c>
      <c r="C180" t="s">
        <v>4411</v>
      </c>
    </row>
    <row r="181" spans="2:3">
      <c r="B181" s="116" t="s">
        <v>108</v>
      </c>
      <c r="C181" t="s">
        <v>4412</v>
      </c>
    </row>
    <row r="182" spans="2:3">
      <c r="B182" s="116" t="s">
        <v>109</v>
      </c>
      <c r="C182" t="s">
        <v>4413</v>
      </c>
    </row>
    <row r="183" spans="2:3">
      <c r="B183" s="116" t="s">
        <v>1204</v>
      </c>
      <c r="C183" t="s">
        <v>4414</v>
      </c>
    </row>
    <row r="184" spans="2:3">
      <c r="B184" s="116" t="s">
        <v>1205</v>
      </c>
      <c r="C184" t="s">
        <v>4415</v>
      </c>
    </row>
    <row r="185" spans="2:3">
      <c r="B185" s="116" t="s">
        <v>110</v>
      </c>
      <c r="C185" t="s">
        <v>4416</v>
      </c>
    </row>
    <row r="186" spans="2:3">
      <c r="B186" s="116" t="s">
        <v>111</v>
      </c>
      <c r="C186" t="s">
        <v>4417</v>
      </c>
    </row>
    <row r="187" spans="2:3">
      <c r="B187" s="116" t="s">
        <v>1206</v>
      </c>
      <c r="C187" t="s">
        <v>4418</v>
      </c>
    </row>
    <row r="188" spans="2:3">
      <c r="B188" s="116" t="s">
        <v>3268</v>
      </c>
      <c r="C188" t="s">
        <v>4419</v>
      </c>
    </row>
    <row r="189" spans="2:3">
      <c r="B189" s="116" t="s">
        <v>3269</v>
      </c>
      <c r="C189" t="s">
        <v>4420</v>
      </c>
    </row>
    <row r="190" spans="2:3">
      <c r="B190" s="116" t="s">
        <v>3270</v>
      </c>
      <c r="C190" t="s">
        <v>4421</v>
      </c>
    </row>
    <row r="191" spans="2:3">
      <c r="B191" s="116" t="s">
        <v>3271</v>
      </c>
      <c r="C191" t="s">
        <v>4422</v>
      </c>
    </row>
    <row r="192" spans="2:3">
      <c r="B192" s="116" t="s">
        <v>3272</v>
      </c>
      <c r="C192" t="s">
        <v>4423</v>
      </c>
    </row>
    <row r="193" spans="2:3">
      <c r="B193" s="116" t="s">
        <v>3273</v>
      </c>
      <c r="C193" t="s">
        <v>4424</v>
      </c>
    </row>
    <row r="194" spans="2:3">
      <c r="B194" s="116" t="s">
        <v>3274</v>
      </c>
      <c r="C194" t="s">
        <v>4425</v>
      </c>
    </row>
    <row r="195" spans="2:3">
      <c r="B195" s="116" t="s">
        <v>3275</v>
      </c>
      <c r="C195" t="s">
        <v>4426</v>
      </c>
    </row>
    <row r="196" spans="2:3">
      <c r="B196" s="116" t="s">
        <v>3734</v>
      </c>
      <c r="C196" t="s">
        <v>4427</v>
      </c>
    </row>
    <row r="197" spans="2:3">
      <c r="B197" s="116" t="s">
        <v>4428</v>
      </c>
      <c r="C197" t="s">
        <v>4429</v>
      </c>
    </row>
    <row r="198" spans="2:3">
      <c r="B198" s="116" t="s">
        <v>3276</v>
      </c>
      <c r="C198" t="s">
        <v>4430</v>
      </c>
    </row>
    <row r="199" spans="2:3">
      <c r="B199" s="116" t="s">
        <v>3277</v>
      </c>
      <c r="C199" t="s">
        <v>4431</v>
      </c>
    </row>
    <row r="200" spans="2:3">
      <c r="B200" s="116" t="s">
        <v>3735</v>
      </c>
      <c r="C200" t="s">
        <v>4432</v>
      </c>
    </row>
    <row r="201" spans="2:3">
      <c r="B201" s="116" t="s">
        <v>3736</v>
      </c>
      <c r="C201" t="s">
        <v>4433</v>
      </c>
    </row>
    <row r="202" spans="2:3">
      <c r="B202" s="116" t="s">
        <v>3737</v>
      </c>
      <c r="C202" t="s">
        <v>4434</v>
      </c>
    </row>
    <row r="203" spans="2:3">
      <c r="B203" s="116" t="s">
        <v>3738</v>
      </c>
      <c r="C203" t="s">
        <v>4435</v>
      </c>
    </row>
    <row r="204" spans="2:3">
      <c r="B204" s="116" t="s">
        <v>3739</v>
      </c>
      <c r="C204" t="s">
        <v>4436</v>
      </c>
    </row>
    <row r="205" spans="2:3">
      <c r="B205" s="116" t="s">
        <v>1207</v>
      </c>
      <c r="C205" t="s">
        <v>4437</v>
      </c>
    </row>
    <row r="206" spans="2:3">
      <c r="B206" s="116" t="s">
        <v>1208</v>
      </c>
      <c r="C206" t="s">
        <v>4437</v>
      </c>
    </row>
    <row r="207" spans="2:3">
      <c r="B207" s="116" t="s">
        <v>112</v>
      </c>
      <c r="C207" t="s">
        <v>1087</v>
      </c>
    </row>
    <row r="208" spans="2:3">
      <c r="B208" s="116" t="s">
        <v>113</v>
      </c>
      <c r="C208" t="s">
        <v>4438</v>
      </c>
    </row>
    <row r="209" spans="2:3">
      <c r="B209" s="116" t="s">
        <v>114</v>
      </c>
      <c r="C209" t="s">
        <v>4439</v>
      </c>
    </row>
    <row r="210" spans="2:3">
      <c r="B210" s="116" t="s">
        <v>115</v>
      </c>
      <c r="C210" t="s">
        <v>4440</v>
      </c>
    </row>
    <row r="211" spans="2:3">
      <c r="B211" s="116" t="s">
        <v>116</v>
      </c>
      <c r="C211" t="s">
        <v>4441</v>
      </c>
    </row>
    <row r="212" spans="2:3">
      <c r="B212" s="116" t="s">
        <v>117</v>
      </c>
      <c r="C212" t="s">
        <v>4442</v>
      </c>
    </row>
    <row r="213" spans="2:3">
      <c r="B213" s="116" t="s">
        <v>118</v>
      </c>
      <c r="C213" t="s">
        <v>4443</v>
      </c>
    </row>
    <row r="214" spans="2:3">
      <c r="B214" s="116" t="s">
        <v>119</v>
      </c>
      <c r="C214" t="s">
        <v>4444</v>
      </c>
    </row>
    <row r="215" spans="2:3">
      <c r="B215" s="116" t="s">
        <v>120</v>
      </c>
      <c r="C215" t="s">
        <v>4445</v>
      </c>
    </row>
    <row r="216" spans="2:3">
      <c r="B216" s="116" t="s">
        <v>1209</v>
      </c>
      <c r="C216" t="s">
        <v>4446</v>
      </c>
    </row>
    <row r="217" spans="2:3">
      <c r="B217" s="116" t="s">
        <v>121</v>
      </c>
      <c r="C217" t="s">
        <v>4447</v>
      </c>
    </row>
    <row r="218" spans="2:3">
      <c r="B218" s="116" t="s">
        <v>122</v>
      </c>
      <c r="C218" t="s">
        <v>4448</v>
      </c>
    </row>
    <row r="219" spans="2:3">
      <c r="B219" s="116" t="s">
        <v>123</v>
      </c>
      <c r="C219" t="s">
        <v>4449</v>
      </c>
    </row>
    <row r="220" spans="2:3">
      <c r="B220" s="116" t="s">
        <v>1210</v>
      </c>
      <c r="C220" t="s">
        <v>4450</v>
      </c>
    </row>
    <row r="221" spans="2:3">
      <c r="B221" s="116" t="s">
        <v>124</v>
      </c>
      <c r="C221" t="s">
        <v>4451</v>
      </c>
    </row>
    <row r="222" spans="2:3">
      <c r="B222" s="116" t="s">
        <v>125</v>
      </c>
      <c r="C222" t="s">
        <v>4452</v>
      </c>
    </row>
    <row r="223" spans="2:3">
      <c r="B223" s="116" t="s">
        <v>126</v>
      </c>
      <c r="C223" t="s">
        <v>4453</v>
      </c>
    </row>
    <row r="224" spans="2:3">
      <c r="B224" s="116" t="s">
        <v>1211</v>
      </c>
      <c r="C224" t="s">
        <v>4454</v>
      </c>
    </row>
    <row r="225" spans="2:3">
      <c r="B225" s="116" t="s">
        <v>1212</v>
      </c>
      <c r="C225" t="s">
        <v>4455</v>
      </c>
    </row>
    <row r="226" spans="2:3">
      <c r="B226" s="116" t="s">
        <v>127</v>
      </c>
      <c r="C226" t="s">
        <v>4456</v>
      </c>
    </row>
    <row r="227" spans="2:3">
      <c r="B227" s="116" t="s">
        <v>1213</v>
      </c>
      <c r="C227" t="s">
        <v>4260</v>
      </c>
    </row>
    <row r="228" spans="2:3">
      <c r="B228" s="116" t="s">
        <v>1214</v>
      </c>
      <c r="C228" t="s">
        <v>4457</v>
      </c>
    </row>
    <row r="229" spans="2:3">
      <c r="B229" s="116" t="s">
        <v>128</v>
      </c>
      <c r="C229" t="s">
        <v>4458</v>
      </c>
    </row>
    <row r="230" spans="2:3">
      <c r="B230" s="116" t="s">
        <v>1215</v>
      </c>
      <c r="C230" t="s">
        <v>4459</v>
      </c>
    </row>
    <row r="231" spans="2:3">
      <c r="B231" s="116" t="s">
        <v>3278</v>
      </c>
      <c r="C231" t="s">
        <v>4460</v>
      </c>
    </row>
    <row r="232" spans="2:3">
      <c r="B232" s="116" t="s">
        <v>3279</v>
      </c>
      <c r="C232" t="s">
        <v>4461</v>
      </c>
    </row>
    <row r="233" spans="2:3">
      <c r="B233" s="116" t="s">
        <v>3280</v>
      </c>
      <c r="C233" t="s">
        <v>4462</v>
      </c>
    </row>
    <row r="234" spans="2:3">
      <c r="B234" s="116" t="s">
        <v>3740</v>
      </c>
      <c r="C234" t="s">
        <v>4463</v>
      </c>
    </row>
    <row r="235" spans="2:3">
      <c r="B235" s="116" t="s">
        <v>3281</v>
      </c>
      <c r="C235" t="s">
        <v>4464</v>
      </c>
    </row>
    <row r="236" spans="2:3">
      <c r="B236" s="116" t="s">
        <v>3282</v>
      </c>
      <c r="C236" t="s">
        <v>4465</v>
      </c>
    </row>
    <row r="237" spans="2:3">
      <c r="B237" s="116" t="s">
        <v>3283</v>
      </c>
      <c r="C237" t="s">
        <v>4466</v>
      </c>
    </row>
    <row r="238" spans="2:3">
      <c r="B238" s="116" t="s">
        <v>4467</v>
      </c>
      <c r="C238" t="s">
        <v>4468</v>
      </c>
    </row>
    <row r="239" spans="2:3">
      <c r="B239" s="116" t="s">
        <v>4469</v>
      </c>
      <c r="C239" t="s">
        <v>4470</v>
      </c>
    </row>
    <row r="240" spans="2:3">
      <c r="B240" s="116" t="s">
        <v>4471</v>
      </c>
      <c r="C240" t="s">
        <v>4472</v>
      </c>
    </row>
    <row r="241" spans="2:3">
      <c r="B241" s="116" t="s">
        <v>4473</v>
      </c>
      <c r="C241" t="s">
        <v>4474</v>
      </c>
    </row>
    <row r="242" spans="2:3">
      <c r="B242" s="116" t="s">
        <v>4475</v>
      </c>
      <c r="C242" t="s">
        <v>4476</v>
      </c>
    </row>
    <row r="243" spans="2:3">
      <c r="B243" s="116" t="s">
        <v>4477</v>
      </c>
      <c r="C243" t="s">
        <v>4478</v>
      </c>
    </row>
    <row r="244" spans="2:3">
      <c r="B244" s="116" t="s">
        <v>1216</v>
      </c>
      <c r="C244" t="s">
        <v>4479</v>
      </c>
    </row>
    <row r="245" spans="2:3">
      <c r="B245" s="116" t="s">
        <v>3741</v>
      </c>
      <c r="C245" t="s">
        <v>4480</v>
      </c>
    </row>
    <row r="246" spans="2:3">
      <c r="B246" s="116" t="s">
        <v>3284</v>
      </c>
      <c r="C246" t="s">
        <v>4481</v>
      </c>
    </row>
    <row r="247" spans="2:3">
      <c r="B247" s="116" t="s">
        <v>129</v>
      </c>
      <c r="C247" t="s">
        <v>1088</v>
      </c>
    </row>
    <row r="248" spans="2:3">
      <c r="B248" s="116" t="s">
        <v>1217</v>
      </c>
      <c r="C248" t="s">
        <v>4482</v>
      </c>
    </row>
    <row r="249" spans="2:3">
      <c r="B249" s="116" t="s">
        <v>1218</v>
      </c>
      <c r="C249" t="s">
        <v>4483</v>
      </c>
    </row>
    <row r="250" spans="2:3">
      <c r="B250" s="116" t="s">
        <v>130</v>
      </c>
      <c r="C250" t="s">
        <v>4484</v>
      </c>
    </row>
    <row r="251" spans="2:3">
      <c r="B251" s="116" t="s">
        <v>1219</v>
      </c>
      <c r="C251" t="s">
        <v>4485</v>
      </c>
    </row>
    <row r="252" spans="2:3">
      <c r="B252" s="116" t="s">
        <v>1220</v>
      </c>
      <c r="C252" t="s">
        <v>4486</v>
      </c>
    </row>
    <row r="253" spans="2:3">
      <c r="B253" s="116" t="s">
        <v>1221</v>
      </c>
      <c r="C253" t="s">
        <v>4487</v>
      </c>
    </row>
    <row r="254" spans="2:3">
      <c r="B254" s="116" t="s">
        <v>1222</v>
      </c>
      <c r="C254" t="s">
        <v>4488</v>
      </c>
    </row>
    <row r="255" spans="2:3">
      <c r="B255" s="116" t="s">
        <v>3285</v>
      </c>
      <c r="C255" t="s">
        <v>4489</v>
      </c>
    </row>
    <row r="256" spans="2:3">
      <c r="B256" s="116" t="s">
        <v>3286</v>
      </c>
      <c r="C256" t="s">
        <v>4490</v>
      </c>
    </row>
    <row r="257" spans="2:3">
      <c r="B257" s="116" t="s">
        <v>3287</v>
      </c>
      <c r="C257" t="s">
        <v>4491</v>
      </c>
    </row>
    <row r="258" spans="2:3">
      <c r="B258" s="116" t="s">
        <v>3288</v>
      </c>
      <c r="C258" t="s">
        <v>4492</v>
      </c>
    </row>
    <row r="259" spans="2:3">
      <c r="B259" s="116" t="s">
        <v>1223</v>
      </c>
      <c r="C259" t="s">
        <v>3289</v>
      </c>
    </row>
    <row r="260" spans="2:3">
      <c r="B260" s="116" t="s">
        <v>1224</v>
      </c>
      <c r="C260" t="s">
        <v>3289</v>
      </c>
    </row>
    <row r="261" spans="2:3">
      <c r="B261" s="116" t="s">
        <v>3290</v>
      </c>
      <c r="C261" t="s">
        <v>3092</v>
      </c>
    </row>
    <row r="262" spans="2:3">
      <c r="B262" s="116" t="s">
        <v>131</v>
      </c>
      <c r="C262" t="s">
        <v>1089</v>
      </c>
    </row>
    <row r="263" spans="2:3">
      <c r="B263" s="116" t="s">
        <v>132</v>
      </c>
      <c r="C263" t="s">
        <v>4493</v>
      </c>
    </row>
    <row r="264" spans="2:3">
      <c r="B264" s="116" t="s">
        <v>133</v>
      </c>
      <c r="C264" t="s">
        <v>4494</v>
      </c>
    </row>
    <row r="265" spans="2:3">
      <c r="B265" s="116" t="s">
        <v>134</v>
      </c>
      <c r="C265" t="s">
        <v>4495</v>
      </c>
    </row>
    <row r="266" spans="2:3">
      <c r="B266" s="116" t="s">
        <v>135</v>
      </c>
      <c r="C266" t="s">
        <v>4496</v>
      </c>
    </row>
    <row r="267" spans="2:3">
      <c r="B267" s="116" t="s">
        <v>136</v>
      </c>
      <c r="C267" t="s">
        <v>4497</v>
      </c>
    </row>
    <row r="268" spans="2:3">
      <c r="B268" s="116" t="s">
        <v>137</v>
      </c>
      <c r="C268" t="s">
        <v>4498</v>
      </c>
    </row>
    <row r="269" spans="2:3">
      <c r="B269" s="116" t="s">
        <v>138</v>
      </c>
      <c r="C269" t="s">
        <v>4499</v>
      </c>
    </row>
    <row r="270" spans="2:3">
      <c r="B270" s="116" t="s">
        <v>139</v>
      </c>
      <c r="C270" t="s">
        <v>4500</v>
      </c>
    </row>
    <row r="271" spans="2:3">
      <c r="B271" s="116" t="s">
        <v>1225</v>
      </c>
      <c r="C271" t="s">
        <v>4260</v>
      </c>
    </row>
    <row r="272" spans="2:3">
      <c r="B272" s="116" t="s">
        <v>140</v>
      </c>
      <c r="C272" t="s">
        <v>4501</v>
      </c>
    </row>
    <row r="273" spans="2:3">
      <c r="B273" s="116" t="s">
        <v>141</v>
      </c>
      <c r="C273" t="s">
        <v>4502</v>
      </c>
    </row>
    <row r="274" spans="2:3">
      <c r="B274" s="116" t="s">
        <v>1226</v>
      </c>
      <c r="C274" t="s">
        <v>4503</v>
      </c>
    </row>
    <row r="275" spans="2:3">
      <c r="B275" s="116" t="s">
        <v>1227</v>
      </c>
      <c r="C275" t="s">
        <v>4504</v>
      </c>
    </row>
    <row r="276" spans="2:3">
      <c r="B276" s="116" t="s">
        <v>142</v>
      </c>
      <c r="C276" t="s">
        <v>4505</v>
      </c>
    </row>
    <row r="277" spans="2:3">
      <c r="B277" s="116" t="s">
        <v>1228</v>
      </c>
      <c r="C277" t="s">
        <v>4506</v>
      </c>
    </row>
    <row r="278" spans="2:3">
      <c r="B278" s="116" t="s">
        <v>1229</v>
      </c>
      <c r="C278" t="s">
        <v>4507</v>
      </c>
    </row>
    <row r="279" spans="2:3">
      <c r="B279" s="116" t="s">
        <v>1230</v>
      </c>
      <c r="C279" t="s">
        <v>4508</v>
      </c>
    </row>
    <row r="280" spans="2:3">
      <c r="B280" s="116" t="s">
        <v>4509</v>
      </c>
      <c r="C280" t="s">
        <v>4510</v>
      </c>
    </row>
    <row r="281" spans="2:3">
      <c r="B281" s="116" t="s">
        <v>143</v>
      </c>
      <c r="C281" t="s">
        <v>4511</v>
      </c>
    </row>
    <row r="282" spans="2:3">
      <c r="B282" s="116" t="s">
        <v>144</v>
      </c>
      <c r="C282" t="s">
        <v>4512</v>
      </c>
    </row>
    <row r="283" spans="2:3">
      <c r="B283" s="116" t="s">
        <v>1231</v>
      </c>
      <c r="C283" t="s">
        <v>4513</v>
      </c>
    </row>
    <row r="284" spans="2:3">
      <c r="B284" s="116" t="s">
        <v>1232</v>
      </c>
      <c r="C284" t="s">
        <v>4514</v>
      </c>
    </row>
    <row r="285" spans="2:3">
      <c r="B285" s="116" t="s">
        <v>145</v>
      </c>
      <c r="C285" t="s">
        <v>4515</v>
      </c>
    </row>
    <row r="286" spans="2:3">
      <c r="B286" s="116" t="s">
        <v>1233</v>
      </c>
      <c r="C286" t="s">
        <v>4516</v>
      </c>
    </row>
    <row r="287" spans="2:3">
      <c r="B287" s="116" t="s">
        <v>1234</v>
      </c>
      <c r="C287" t="s">
        <v>4517</v>
      </c>
    </row>
    <row r="288" spans="2:3">
      <c r="B288" s="116" t="s">
        <v>1235</v>
      </c>
      <c r="C288" t="s">
        <v>4518</v>
      </c>
    </row>
    <row r="289" spans="2:3">
      <c r="B289" s="116" t="s">
        <v>1236</v>
      </c>
      <c r="C289" t="s">
        <v>4519</v>
      </c>
    </row>
    <row r="290" spans="2:3">
      <c r="B290" s="116" t="s">
        <v>1237</v>
      </c>
      <c r="C290" t="s">
        <v>4520</v>
      </c>
    </row>
    <row r="291" spans="2:3">
      <c r="B291" s="116" t="s">
        <v>3291</v>
      </c>
      <c r="C291" t="s">
        <v>4521</v>
      </c>
    </row>
    <row r="292" spans="2:3">
      <c r="B292" s="116" t="s">
        <v>3292</v>
      </c>
      <c r="C292" t="s">
        <v>4522</v>
      </c>
    </row>
    <row r="293" spans="2:3">
      <c r="B293" s="116" t="s">
        <v>3293</v>
      </c>
      <c r="C293" t="s">
        <v>4523</v>
      </c>
    </row>
    <row r="294" spans="2:3">
      <c r="B294" s="116" t="s">
        <v>3294</v>
      </c>
      <c r="C294" t="s">
        <v>4524</v>
      </c>
    </row>
    <row r="295" spans="2:3">
      <c r="B295" s="116" t="s">
        <v>3295</v>
      </c>
      <c r="C295" t="s">
        <v>4525</v>
      </c>
    </row>
    <row r="296" spans="2:3">
      <c r="B296" s="116" t="s">
        <v>3296</v>
      </c>
      <c r="C296" t="s">
        <v>4526</v>
      </c>
    </row>
    <row r="297" spans="2:3">
      <c r="B297" s="116" t="s">
        <v>3297</v>
      </c>
      <c r="C297" t="s">
        <v>4527</v>
      </c>
    </row>
    <row r="298" spans="2:3">
      <c r="B298" s="116" t="s">
        <v>3742</v>
      </c>
      <c r="C298" t="s">
        <v>4528</v>
      </c>
    </row>
    <row r="299" spans="2:3">
      <c r="B299" s="116" t="s">
        <v>3743</v>
      </c>
      <c r="C299" t="s">
        <v>4529</v>
      </c>
    </row>
    <row r="300" spans="2:3">
      <c r="B300" s="116" t="s">
        <v>4530</v>
      </c>
      <c r="C300" t="s">
        <v>4531</v>
      </c>
    </row>
    <row r="301" spans="2:3">
      <c r="B301" s="116" t="s">
        <v>4532</v>
      </c>
      <c r="C301" t="s">
        <v>4533</v>
      </c>
    </row>
    <row r="302" spans="2:3">
      <c r="B302" s="116" t="s">
        <v>4534</v>
      </c>
      <c r="C302" t="s">
        <v>4535</v>
      </c>
    </row>
    <row r="303" spans="2:3">
      <c r="B303" s="116" t="s">
        <v>4536</v>
      </c>
      <c r="C303" t="s">
        <v>4537</v>
      </c>
    </row>
    <row r="304" spans="2:3">
      <c r="B304" s="116" t="s">
        <v>146</v>
      </c>
      <c r="C304" t="s">
        <v>4538</v>
      </c>
    </row>
    <row r="305" spans="2:3">
      <c r="B305" s="116" t="s">
        <v>1238</v>
      </c>
      <c r="C305" t="s">
        <v>1090</v>
      </c>
    </row>
    <row r="306" spans="2:3">
      <c r="B306" s="116" t="s">
        <v>1239</v>
      </c>
      <c r="C306" t="s">
        <v>4539</v>
      </c>
    </row>
    <row r="307" spans="2:3">
      <c r="B307" s="116" t="s">
        <v>147</v>
      </c>
      <c r="C307" t="s">
        <v>4540</v>
      </c>
    </row>
    <row r="308" spans="2:3">
      <c r="B308" s="116" t="s">
        <v>148</v>
      </c>
      <c r="C308" t="s">
        <v>4541</v>
      </c>
    </row>
    <row r="309" spans="2:3">
      <c r="B309" s="116" t="s">
        <v>149</v>
      </c>
      <c r="C309" t="s">
        <v>4542</v>
      </c>
    </row>
    <row r="310" spans="2:3">
      <c r="B310" s="116" t="s">
        <v>150</v>
      </c>
      <c r="C310" t="s">
        <v>4543</v>
      </c>
    </row>
    <row r="311" spans="2:3">
      <c r="B311" s="116" t="s">
        <v>151</v>
      </c>
      <c r="C311" t="s">
        <v>4544</v>
      </c>
    </row>
    <row r="312" spans="2:3">
      <c r="B312" s="116" t="s">
        <v>1240</v>
      </c>
      <c r="C312" t="s">
        <v>4545</v>
      </c>
    </row>
    <row r="313" spans="2:3">
      <c r="B313" s="116" t="s">
        <v>1241</v>
      </c>
      <c r="C313" t="s">
        <v>4546</v>
      </c>
    </row>
    <row r="314" spans="2:3">
      <c r="B314" s="116" t="s">
        <v>1242</v>
      </c>
      <c r="C314" t="s">
        <v>4547</v>
      </c>
    </row>
    <row r="315" spans="2:3">
      <c r="B315" s="116" t="s">
        <v>152</v>
      </c>
      <c r="C315" t="s">
        <v>4548</v>
      </c>
    </row>
    <row r="316" spans="2:3">
      <c r="B316" s="116" t="s">
        <v>153</v>
      </c>
      <c r="C316" t="s">
        <v>4549</v>
      </c>
    </row>
    <row r="317" spans="2:3">
      <c r="B317" s="116" t="s">
        <v>1243</v>
      </c>
      <c r="C317" t="s">
        <v>4550</v>
      </c>
    </row>
    <row r="318" spans="2:3">
      <c r="B318" s="116" t="s">
        <v>1244</v>
      </c>
      <c r="C318" t="s">
        <v>1091</v>
      </c>
    </row>
    <row r="319" spans="2:3">
      <c r="B319" s="116" t="s">
        <v>1245</v>
      </c>
      <c r="C319" t="s">
        <v>4551</v>
      </c>
    </row>
    <row r="320" spans="2:3">
      <c r="B320" s="116" t="s">
        <v>1246</v>
      </c>
      <c r="C320" t="s">
        <v>4552</v>
      </c>
    </row>
    <row r="321" spans="2:3">
      <c r="B321" s="116" t="s">
        <v>1247</v>
      </c>
      <c r="C321" t="s">
        <v>4553</v>
      </c>
    </row>
    <row r="322" spans="2:3">
      <c r="B322" s="116" t="s">
        <v>1248</v>
      </c>
      <c r="C322" t="s">
        <v>4554</v>
      </c>
    </row>
    <row r="323" spans="2:3">
      <c r="B323" s="116" t="s">
        <v>1249</v>
      </c>
      <c r="C323" t="s">
        <v>4555</v>
      </c>
    </row>
    <row r="324" spans="2:3">
      <c r="B324" s="116" t="s">
        <v>1250</v>
      </c>
      <c r="C324" t="s">
        <v>4556</v>
      </c>
    </row>
    <row r="325" spans="2:3">
      <c r="B325" s="116" t="s">
        <v>1251</v>
      </c>
      <c r="C325" t="s">
        <v>4557</v>
      </c>
    </row>
    <row r="326" spans="2:3">
      <c r="B326" s="116" t="s">
        <v>1252</v>
      </c>
      <c r="C326" t="s">
        <v>4558</v>
      </c>
    </row>
    <row r="327" spans="2:3">
      <c r="B327" s="116" t="s">
        <v>154</v>
      </c>
      <c r="C327" t="s">
        <v>4559</v>
      </c>
    </row>
    <row r="328" spans="2:3">
      <c r="B328" s="116" t="s">
        <v>155</v>
      </c>
      <c r="C328" t="s">
        <v>4560</v>
      </c>
    </row>
    <row r="329" spans="2:3">
      <c r="B329" s="116" t="s">
        <v>3298</v>
      </c>
      <c r="C329" t="s">
        <v>4561</v>
      </c>
    </row>
    <row r="330" spans="2:3">
      <c r="B330" s="116" t="s">
        <v>156</v>
      </c>
      <c r="C330" t="s">
        <v>4562</v>
      </c>
    </row>
    <row r="331" spans="2:3">
      <c r="B331" s="116" t="s">
        <v>3299</v>
      </c>
      <c r="C331" t="s">
        <v>4563</v>
      </c>
    </row>
    <row r="332" spans="2:3">
      <c r="B332" s="116" t="s">
        <v>1253</v>
      </c>
      <c r="C332" t="s">
        <v>4564</v>
      </c>
    </row>
    <row r="333" spans="2:3">
      <c r="B333" s="116" t="s">
        <v>3300</v>
      </c>
      <c r="C333" t="s">
        <v>4565</v>
      </c>
    </row>
    <row r="334" spans="2:3">
      <c r="B334" s="116" t="s">
        <v>1254</v>
      </c>
      <c r="C334" t="s">
        <v>4566</v>
      </c>
    </row>
    <row r="335" spans="2:3">
      <c r="B335" s="116" t="s">
        <v>1255</v>
      </c>
      <c r="C335" t="s">
        <v>4567</v>
      </c>
    </row>
    <row r="336" spans="2:3">
      <c r="B336" s="116" t="s">
        <v>1256</v>
      </c>
      <c r="C336" t="s">
        <v>4568</v>
      </c>
    </row>
    <row r="337" spans="2:3">
      <c r="B337" s="116" t="s">
        <v>1257</v>
      </c>
      <c r="C337" t="s">
        <v>4569</v>
      </c>
    </row>
    <row r="338" spans="2:3">
      <c r="B338" s="116" t="s">
        <v>1258</v>
      </c>
      <c r="C338" t="s">
        <v>4570</v>
      </c>
    </row>
    <row r="339" spans="2:3">
      <c r="B339" s="116" t="s">
        <v>1259</v>
      </c>
      <c r="C339" t="s">
        <v>4571</v>
      </c>
    </row>
    <row r="340" spans="2:3">
      <c r="B340" s="116" t="s">
        <v>1260</v>
      </c>
      <c r="C340" t="s">
        <v>4572</v>
      </c>
    </row>
    <row r="341" spans="2:3">
      <c r="B341" s="116" t="s">
        <v>1261</v>
      </c>
      <c r="C341" t="s">
        <v>4573</v>
      </c>
    </row>
    <row r="342" spans="2:3">
      <c r="B342" s="116" t="s">
        <v>1262</v>
      </c>
      <c r="C342" t="s">
        <v>4574</v>
      </c>
    </row>
    <row r="343" spans="2:3">
      <c r="B343" s="116" t="s">
        <v>1263</v>
      </c>
      <c r="C343" t="s">
        <v>4575</v>
      </c>
    </row>
    <row r="344" spans="2:3">
      <c r="B344" s="116" t="s">
        <v>1264</v>
      </c>
      <c r="C344" t="s">
        <v>1092</v>
      </c>
    </row>
    <row r="345" spans="2:3">
      <c r="B345" s="116" t="s">
        <v>1265</v>
      </c>
      <c r="C345" t="s">
        <v>4576</v>
      </c>
    </row>
    <row r="346" spans="2:3">
      <c r="B346" s="116" t="s">
        <v>1266</v>
      </c>
      <c r="C346" t="s">
        <v>4577</v>
      </c>
    </row>
    <row r="347" spans="2:3">
      <c r="B347" s="116" t="s">
        <v>1267</v>
      </c>
      <c r="C347" t="s">
        <v>4578</v>
      </c>
    </row>
    <row r="348" spans="2:3">
      <c r="B348" s="116" t="s">
        <v>1268</v>
      </c>
      <c r="C348" t="s">
        <v>4579</v>
      </c>
    </row>
    <row r="349" spans="2:3">
      <c r="B349" s="116" t="s">
        <v>1269</v>
      </c>
      <c r="C349" t="s">
        <v>4580</v>
      </c>
    </row>
    <row r="350" spans="2:3">
      <c r="B350" s="116" t="s">
        <v>1270</v>
      </c>
      <c r="C350" t="s">
        <v>4581</v>
      </c>
    </row>
    <row r="351" spans="2:3">
      <c r="B351" s="116" t="s">
        <v>1271</v>
      </c>
      <c r="C351" t="s">
        <v>4582</v>
      </c>
    </row>
    <row r="352" spans="2:3">
      <c r="B352" s="116" t="s">
        <v>4583</v>
      </c>
      <c r="C352" t="s">
        <v>4584</v>
      </c>
    </row>
    <row r="353" spans="2:3">
      <c r="B353" s="116" t="s">
        <v>1272</v>
      </c>
      <c r="C353" t="s">
        <v>1093</v>
      </c>
    </row>
    <row r="354" spans="2:3">
      <c r="B354" s="116" t="s">
        <v>1273</v>
      </c>
      <c r="C354" t="s">
        <v>1094</v>
      </c>
    </row>
    <row r="355" spans="2:3">
      <c r="B355" s="116" t="s">
        <v>1274</v>
      </c>
      <c r="C355" t="s">
        <v>4585</v>
      </c>
    </row>
    <row r="356" spans="2:3">
      <c r="B356" s="116" t="s">
        <v>1275</v>
      </c>
      <c r="C356" t="s">
        <v>4586</v>
      </c>
    </row>
    <row r="357" spans="2:3">
      <c r="B357" s="116" t="s">
        <v>1276</v>
      </c>
      <c r="C357" t="s">
        <v>4587</v>
      </c>
    </row>
    <row r="358" spans="2:3">
      <c r="B358" s="116" t="s">
        <v>1277</v>
      </c>
      <c r="C358" t="s">
        <v>4588</v>
      </c>
    </row>
    <row r="359" spans="2:3">
      <c r="B359" s="116" t="s">
        <v>157</v>
      </c>
      <c r="C359" t="s">
        <v>4589</v>
      </c>
    </row>
    <row r="360" spans="2:3">
      <c r="B360" s="116" t="s">
        <v>158</v>
      </c>
      <c r="C360" t="s">
        <v>4589</v>
      </c>
    </row>
    <row r="361" spans="2:3">
      <c r="B361" s="116" t="s">
        <v>1278</v>
      </c>
      <c r="C361" t="s">
        <v>4590</v>
      </c>
    </row>
    <row r="362" spans="2:3">
      <c r="B362" s="116" t="s">
        <v>159</v>
      </c>
      <c r="C362" t="s">
        <v>4591</v>
      </c>
    </row>
    <row r="363" spans="2:3">
      <c r="B363" s="116" t="s">
        <v>1279</v>
      </c>
      <c r="C363" t="s">
        <v>4592</v>
      </c>
    </row>
    <row r="364" spans="2:3">
      <c r="B364" s="116" t="s">
        <v>1280</v>
      </c>
      <c r="C364" t="s">
        <v>4593</v>
      </c>
    </row>
    <row r="365" spans="2:3">
      <c r="B365" s="116" t="s">
        <v>3744</v>
      </c>
      <c r="C365" t="s">
        <v>4594</v>
      </c>
    </row>
    <row r="366" spans="2:3">
      <c r="B366" s="116" t="s">
        <v>4595</v>
      </c>
      <c r="C366" t="s">
        <v>4596</v>
      </c>
    </row>
    <row r="367" spans="2:3">
      <c r="B367" s="116" t="s">
        <v>1281</v>
      </c>
      <c r="C367" t="s">
        <v>4597</v>
      </c>
    </row>
    <row r="368" spans="2:3">
      <c r="B368" s="116" t="s">
        <v>1282</v>
      </c>
      <c r="C368" t="s">
        <v>4598</v>
      </c>
    </row>
    <row r="369" spans="2:3">
      <c r="B369" s="116" t="s">
        <v>1283</v>
      </c>
      <c r="C369" t="s">
        <v>4599</v>
      </c>
    </row>
    <row r="370" spans="2:3">
      <c r="B370" s="116" t="s">
        <v>1284</v>
      </c>
      <c r="C370" t="s">
        <v>4600</v>
      </c>
    </row>
    <row r="371" spans="2:3">
      <c r="B371" s="116" t="s">
        <v>1285</v>
      </c>
      <c r="C371" t="s">
        <v>4601</v>
      </c>
    </row>
    <row r="372" spans="2:3">
      <c r="B372" s="116" t="s">
        <v>1286</v>
      </c>
      <c r="C372" t="s">
        <v>4602</v>
      </c>
    </row>
    <row r="373" spans="2:3">
      <c r="B373" s="116" t="s">
        <v>1287</v>
      </c>
      <c r="C373" t="s">
        <v>4603</v>
      </c>
    </row>
    <row r="374" spans="2:3">
      <c r="B374" s="116" t="s">
        <v>1288</v>
      </c>
      <c r="C374" t="s">
        <v>4604</v>
      </c>
    </row>
    <row r="375" spans="2:3">
      <c r="B375" s="116" t="s">
        <v>1289</v>
      </c>
      <c r="C375" t="s">
        <v>4605</v>
      </c>
    </row>
    <row r="376" spans="2:3">
      <c r="B376" s="116" t="s">
        <v>1290</v>
      </c>
      <c r="C376" t="s">
        <v>4606</v>
      </c>
    </row>
    <row r="377" spans="2:3">
      <c r="B377" s="116" t="s">
        <v>1291</v>
      </c>
      <c r="C377" t="s">
        <v>4606</v>
      </c>
    </row>
    <row r="378" spans="2:3">
      <c r="B378" s="116" t="s">
        <v>160</v>
      </c>
      <c r="C378" t="s">
        <v>1095</v>
      </c>
    </row>
    <row r="379" spans="2:3">
      <c r="B379" s="116" t="s">
        <v>161</v>
      </c>
      <c r="C379" t="s">
        <v>4607</v>
      </c>
    </row>
    <row r="380" spans="2:3">
      <c r="B380" s="116" t="s">
        <v>162</v>
      </c>
      <c r="C380" t="s">
        <v>4608</v>
      </c>
    </row>
    <row r="381" spans="2:3">
      <c r="B381" s="116" t="s">
        <v>163</v>
      </c>
      <c r="C381" t="s">
        <v>4609</v>
      </c>
    </row>
    <row r="382" spans="2:3">
      <c r="B382" s="116" t="s">
        <v>164</v>
      </c>
      <c r="C382" t="s">
        <v>4610</v>
      </c>
    </row>
    <row r="383" spans="2:3">
      <c r="B383" s="116" t="s">
        <v>165</v>
      </c>
      <c r="C383" t="s">
        <v>4611</v>
      </c>
    </row>
    <row r="384" spans="2:3">
      <c r="B384" s="116" t="s">
        <v>166</v>
      </c>
      <c r="C384" t="s">
        <v>4612</v>
      </c>
    </row>
    <row r="385" spans="2:3">
      <c r="B385" s="116" t="s">
        <v>167</v>
      </c>
      <c r="C385" t="s">
        <v>4613</v>
      </c>
    </row>
    <row r="386" spans="2:3">
      <c r="B386" s="116" t="s">
        <v>1292</v>
      </c>
      <c r="C386" t="s">
        <v>4614</v>
      </c>
    </row>
    <row r="387" spans="2:3">
      <c r="B387" s="116" t="s">
        <v>168</v>
      </c>
      <c r="C387" t="s">
        <v>4615</v>
      </c>
    </row>
    <row r="388" spans="2:3">
      <c r="B388" s="116" t="s">
        <v>1293</v>
      </c>
      <c r="C388" t="s">
        <v>4616</v>
      </c>
    </row>
    <row r="389" spans="2:3">
      <c r="B389" s="116" t="s">
        <v>169</v>
      </c>
      <c r="C389" t="s">
        <v>4617</v>
      </c>
    </row>
    <row r="390" spans="2:3">
      <c r="B390" s="116" t="s">
        <v>170</v>
      </c>
      <c r="C390" t="s">
        <v>4618</v>
      </c>
    </row>
    <row r="391" spans="2:3">
      <c r="B391" s="116" t="s">
        <v>171</v>
      </c>
      <c r="C391" t="s">
        <v>4619</v>
      </c>
    </row>
    <row r="392" spans="2:3">
      <c r="B392" s="116" t="s">
        <v>172</v>
      </c>
      <c r="C392" t="s">
        <v>4620</v>
      </c>
    </row>
    <row r="393" spans="2:3">
      <c r="B393" s="116" t="s">
        <v>1294</v>
      </c>
      <c r="C393" t="s">
        <v>4621</v>
      </c>
    </row>
    <row r="394" spans="2:3">
      <c r="B394" s="116" t="s">
        <v>173</v>
      </c>
      <c r="C394" t="s">
        <v>4622</v>
      </c>
    </row>
    <row r="395" spans="2:3">
      <c r="B395" s="116" t="s">
        <v>1295</v>
      </c>
      <c r="C395" t="s">
        <v>4260</v>
      </c>
    </row>
    <row r="396" spans="2:3">
      <c r="B396" s="116" t="s">
        <v>1296</v>
      </c>
      <c r="C396" t="s">
        <v>4623</v>
      </c>
    </row>
    <row r="397" spans="2:3">
      <c r="B397" s="116" t="s">
        <v>1297</v>
      </c>
      <c r="C397" t="s">
        <v>4624</v>
      </c>
    </row>
    <row r="398" spans="2:3">
      <c r="B398" s="116" t="s">
        <v>3745</v>
      </c>
      <c r="C398" t="s">
        <v>3725</v>
      </c>
    </row>
    <row r="399" spans="2:3">
      <c r="B399" s="116" t="s">
        <v>3746</v>
      </c>
      <c r="C399" t="s">
        <v>3747</v>
      </c>
    </row>
    <row r="400" spans="2:3">
      <c r="B400" s="116" t="s">
        <v>3748</v>
      </c>
      <c r="C400" t="s">
        <v>3749</v>
      </c>
    </row>
    <row r="401" spans="2:3">
      <c r="B401" s="116" t="s">
        <v>4625</v>
      </c>
      <c r="C401" t="s">
        <v>4626</v>
      </c>
    </row>
    <row r="402" spans="2:3">
      <c r="B402" s="116" t="s">
        <v>4627</v>
      </c>
      <c r="C402" t="s">
        <v>4628</v>
      </c>
    </row>
    <row r="403" spans="2:3">
      <c r="B403" s="116" t="s">
        <v>4629</v>
      </c>
      <c r="C403" t="s">
        <v>4630</v>
      </c>
    </row>
    <row r="404" spans="2:3">
      <c r="B404" s="116" t="s">
        <v>4631</v>
      </c>
      <c r="C404" t="s">
        <v>4630</v>
      </c>
    </row>
    <row r="405" spans="2:3">
      <c r="B405" s="116" t="s">
        <v>4632</v>
      </c>
      <c r="C405" t="s">
        <v>4633</v>
      </c>
    </row>
    <row r="406" spans="2:3">
      <c r="B406" s="116" t="s">
        <v>174</v>
      </c>
      <c r="C406" t="s">
        <v>1096</v>
      </c>
    </row>
    <row r="407" spans="2:3">
      <c r="B407" s="116" t="s">
        <v>175</v>
      </c>
      <c r="C407" t="s">
        <v>4634</v>
      </c>
    </row>
    <row r="408" spans="2:3">
      <c r="B408" s="116" t="s">
        <v>176</v>
      </c>
      <c r="C408" t="s">
        <v>4635</v>
      </c>
    </row>
    <row r="409" spans="2:3">
      <c r="B409" s="116" t="s">
        <v>177</v>
      </c>
      <c r="C409" t="s">
        <v>4636</v>
      </c>
    </row>
    <row r="410" spans="2:3">
      <c r="B410" s="116" t="s">
        <v>1298</v>
      </c>
      <c r="C410" t="s">
        <v>4637</v>
      </c>
    </row>
    <row r="411" spans="2:3">
      <c r="B411" s="116" t="s">
        <v>178</v>
      </c>
      <c r="C411" t="s">
        <v>4638</v>
      </c>
    </row>
    <row r="412" spans="2:3">
      <c r="B412" s="116" t="s">
        <v>179</v>
      </c>
      <c r="C412" t="s">
        <v>4639</v>
      </c>
    </row>
    <row r="413" spans="2:3">
      <c r="B413" s="116" t="s">
        <v>180</v>
      </c>
      <c r="C413" t="s">
        <v>4640</v>
      </c>
    </row>
    <row r="414" spans="2:3">
      <c r="B414" s="116" t="s">
        <v>181</v>
      </c>
      <c r="C414" t="s">
        <v>4641</v>
      </c>
    </row>
    <row r="415" spans="2:3">
      <c r="B415" s="116" t="s">
        <v>182</v>
      </c>
      <c r="C415" t="s">
        <v>4642</v>
      </c>
    </row>
    <row r="416" spans="2:3">
      <c r="B416" s="116" t="s">
        <v>183</v>
      </c>
      <c r="C416" t="s">
        <v>4643</v>
      </c>
    </row>
    <row r="417" spans="2:3">
      <c r="B417" s="116" t="s">
        <v>184</v>
      </c>
      <c r="C417" t="s">
        <v>4644</v>
      </c>
    </row>
    <row r="418" spans="2:3">
      <c r="B418" s="116" t="s">
        <v>185</v>
      </c>
      <c r="C418" t="s">
        <v>4645</v>
      </c>
    </row>
    <row r="419" spans="2:3">
      <c r="B419" s="116" t="s">
        <v>186</v>
      </c>
      <c r="C419" t="s">
        <v>4646</v>
      </c>
    </row>
    <row r="420" spans="2:3">
      <c r="B420" s="116" t="s">
        <v>187</v>
      </c>
      <c r="C420" t="s">
        <v>4647</v>
      </c>
    </row>
    <row r="421" spans="2:3">
      <c r="B421" s="116" t="s">
        <v>188</v>
      </c>
      <c r="C421" t="s">
        <v>4648</v>
      </c>
    </row>
    <row r="422" spans="2:3">
      <c r="B422" s="116" t="s">
        <v>1299</v>
      </c>
      <c r="C422" t="s">
        <v>4649</v>
      </c>
    </row>
    <row r="423" spans="2:3">
      <c r="B423" s="116" t="s">
        <v>1300</v>
      </c>
      <c r="C423" t="s">
        <v>4650</v>
      </c>
    </row>
    <row r="424" spans="2:3">
      <c r="B424" s="116" t="s">
        <v>189</v>
      </c>
      <c r="C424" t="s">
        <v>4651</v>
      </c>
    </row>
    <row r="425" spans="2:3">
      <c r="B425" s="116" t="s">
        <v>190</v>
      </c>
      <c r="C425" t="s">
        <v>4652</v>
      </c>
    </row>
    <row r="426" spans="2:3">
      <c r="B426" s="116" t="s">
        <v>1301</v>
      </c>
      <c r="C426" t="s">
        <v>4653</v>
      </c>
    </row>
    <row r="427" spans="2:3">
      <c r="B427" s="116" t="s">
        <v>1302</v>
      </c>
      <c r="C427" t="s">
        <v>4654</v>
      </c>
    </row>
    <row r="428" spans="2:3">
      <c r="B428" s="116" t="s">
        <v>1303</v>
      </c>
      <c r="C428" t="s">
        <v>4655</v>
      </c>
    </row>
    <row r="429" spans="2:3">
      <c r="B429" s="116" t="s">
        <v>1304</v>
      </c>
      <c r="C429" t="s">
        <v>4656</v>
      </c>
    </row>
    <row r="430" spans="2:3">
      <c r="B430" s="116" t="s">
        <v>191</v>
      </c>
      <c r="C430" t="s">
        <v>4657</v>
      </c>
    </row>
    <row r="431" spans="2:3">
      <c r="B431" s="116" t="s">
        <v>4658</v>
      </c>
      <c r="C431" t="s">
        <v>4659</v>
      </c>
    </row>
    <row r="432" spans="2:3">
      <c r="B432" s="116" t="s">
        <v>4660</v>
      </c>
      <c r="C432" t="s">
        <v>4661</v>
      </c>
    </row>
    <row r="433" spans="2:3">
      <c r="B433" s="116" t="s">
        <v>4662</v>
      </c>
      <c r="C433" t="s">
        <v>4663</v>
      </c>
    </row>
    <row r="434" spans="2:3">
      <c r="B434" s="116" t="s">
        <v>1305</v>
      </c>
      <c r="C434" t="s">
        <v>4664</v>
      </c>
    </row>
    <row r="435" spans="2:3">
      <c r="B435" s="116" t="s">
        <v>192</v>
      </c>
      <c r="C435" t="s">
        <v>1097</v>
      </c>
    </row>
    <row r="436" spans="2:3">
      <c r="B436" s="116" t="s">
        <v>193</v>
      </c>
      <c r="C436" t="s">
        <v>4665</v>
      </c>
    </row>
    <row r="437" spans="2:3">
      <c r="B437" s="116" t="s">
        <v>194</v>
      </c>
      <c r="C437" t="s">
        <v>4666</v>
      </c>
    </row>
    <row r="438" spans="2:3">
      <c r="B438" s="116" t="s">
        <v>195</v>
      </c>
      <c r="C438" t="s">
        <v>4667</v>
      </c>
    </row>
    <row r="439" spans="2:3">
      <c r="B439" s="116" t="s">
        <v>196</v>
      </c>
      <c r="C439" t="s">
        <v>4668</v>
      </c>
    </row>
    <row r="440" spans="2:3">
      <c r="B440" s="116" t="s">
        <v>197</v>
      </c>
      <c r="C440" t="s">
        <v>4669</v>
      </c>
    </row>
    <row r="441" spans="2:3">
      <c r="B441" s="116" t="s">
        <v>198</v>
      </c>
      <c r="C441" t="s">
        <v>4670</v>
      </c>
    </row>
    <row r="442" spans="2:3">
      <c r="B442" s="116" t="s">
        <v>199</v>
      </c>
      <c r="C442" t="s">
        <v>4671</v>
      </c>
    </row>
    <row r="443" spans="2:3">
      <c r="B443" s="116" t="s">
        <v>200</v>
      </c>
      <c r="C443" t="s">
        <v>4672</v>
      </c>
    </row>
    <row r="444" spans="2:3">
      <c r="B444" s="116" t="s">
        <v>201</v>
      </c>
      <c r="C444" t="s">
        <v>4673</v>
      </c>
    </row>
    <row r="445" spans="2:3">
      <c r="B445" s="116" t="s">
        <v>202</v>
      </c>
      <c r="C445" t="s">
        <v>4674</v>
      </c>
    </row>
    <row r="446" spans="2:3">
      <c r="B446" s="116" t="s">
        <v>203</v>
      </c>
      <c r="C446" t="s">
        <v>4675</v>
      </c>
    </row>
    <row r="447" spans="2:3">
      <c r="B447" s="116" t="s">
        <v>204</v>
      </c>
      <c r="C447" t="s">
        <v>4676</v>
      </c>
    </row>
    <row r="448" spans="2:3">
      <c r="B448" s="116" t="s">
        <v>205</v>
      </c>
      <c r="C448" t="s">
        <v>4677</v>
      </c>
    </row>
    <row r="449" spans="2:3">
      <c r="B449" s="116" t="s">
        <v>206</v>
      </c>
      <c r="C449" t="s">
        <v>4678</v>
      </c>
    </row>
    <row r="450" spans="2:3">
      <c r="B450" s="116" t="s">
        <v>207</v>
      </c>
      <c r="C450" t="s">
        <v>4679</v>
      </c>
    </row>
    <row r="451" spans="2:3">
      <c r="B451" s="116" t="s">
        <v>208</v>
      </c>
      <c r="C451" t="s">
        <v>4680</v>
      </c>
    </row>
    <row r="452" spans="2:3">
      <c r="B452" s="116" t="s">
        <v>209</v>
      </c>
      <c r="C452" t="s">
        <v>4681</v>
      </c>
    </row>
    <row r="453" spans="2:3">
      <c r="B453" s="116" t="s">
        <v>210</v>
      </c>
      <c r="C453" t="s">
        <v>4682</v>
      </c>
    </row>
    <row r="454" spans="2:3">
      <c r="B454" s="116" t="s">
        <v>1306</v>
      </c>
      <c r="C454" t="s">
        <v>4683</v>
      </c>
    </row>
    <row r="455" spans="2:3">
      <c r="B455" s="116" t="s">
        <v>211</v>
      </c>
      <c r="C455" t="s">
        <v>4684</v>
      </c>
    </row>
    <row r="456" spans="2:3">
      <c r="B456" s="116" t="s">
        <v>212</v>
      </c>
      <c r="C456" t="s">
        <v>4685</v>
      </c>
    </row>
    <row r="457" spans="2:3">
      <c r="B457" s="116" t="s">
        <v>1307</v>
      </c>
      <c r="C457" t="s">
        <v>4686</v>
      </c>
    </row>
    <row r="458" spans="2:3">
      <c r="B458" s="116" t="s">
        <v>213</v>
      </c>
      <c r="C458" t="s">
        <v>4687</v>
      </c>
    </row>
    <row r="459" spans="2:3">
      <c r="B459" s="116" t="s">
        <v>4688</v>
      </c>
      <c r="C459" t="s">
        <v>4689</v>
      </c>
    </row>
    <row r="460" spans="2:3">
      <c r="B460" s="116" t="s">
        <v>214</v>
      </c>
      <c r="C460" t="s">
        <v>4690</v>
      </c>
    </row>
    <row r="461" spans="2:3">
      <c r="B461" s="116" t="s">
        <v>1308</v>
      </c>
      <c r="C461" t="s">
        <v>4691</v>
      </c>
    </row>
    <row r="462" spans="2:3">
      <c r="B462" s="116" t="s">
        <v>215</v>
      </c>
      <c r="C462" t="s">
        <v>4692</v>
      </c>
    </row>
    <row r="463" spans="2:3">
      <c r="B463" s="116" t="s">
        <v>216</v>
      </c>
      <c r="C463" t="s">
        <v>4693</v>
      </c>
    </row>
    <row r="464" spans="2:3">
      <c r="B464" s="116" t="s">
        <v>1309</v>
      </c>
      <c r="C464" t="s">
        <v>4694</v>
      </c>
    </row>
    <row r="465" spans="2:3">
      <c r="B465" s="116" t="s">
        <v>217</v>
      </c>
      <c r="C465" t="s">
        <v>4695</v>
      </c>
    </row>
    <row r="466" spans="2:3">
      <c r="B466" s="116" t="s">
        <v>218</v>
      </c>
      <c r="C466" t="s">
        <v>4696</v>
      </c>
    </row>
    <row r="467" spans="2:3">
      <c r="B467" s="116" t="s">
        <v>219</v>
      </c>
      <c r="C467" t="s">
        <v>1098</v>
      </c>
    </row>
    <row r="468" spans="2:3">
      <c r="B468" s="116" t="s">
        <v>220</v>
      </c>
      <c r="C468" t="s">
        <v>4697</v>
      </c>
    </row>
    <row r="469" spans="2:3">
      <c r="B469" s="116" t="s">
        <v>1310</v>
      </c>
      <c r="C469" t="s">
        <v>4698</v>
      </c>
    </row>
    <row r="470" spans="2:3">
      <c r="B470" s="116" t="s">
        <v>3301</v>
      </c>
      <c r="C470" t="s">
        <v>4699</v>
      </c>
    </row>
    <row r="471" spans="2:3">
      <c r="B471" s="116" t="s">
        <v>1311</v>
      </c>
      <c r="C471" t="s">
        <v>4260</v>
      </c>
    </row>
    <row r="472" spans="2:3">
      <c r="B472" s="116" t="s">
        <v>1312</v>
      </c>
      <c r="C472" t="s">
        <v>4700</v>
      </c>
    </row>
    <row r="473" spans="2:3">
      <c r="B473" s="116" t="s">
        <v>1313</v>
      </c>
      <c r="C473" t="s">
        <v>4701</v>
      </c>
    </row>
    <row r="474" spans="2:3">
      <c r="B474" s="116" t="s">
        <v>1314</v>
      </c>
      <c r="C474" t="s">
        <v>4702</v>
      </c>
    </row>
    <row r="475" spans="2:3">
      <c r="B475" s="116" t="s">
        <v>1315</v>
      </c>
      <c r="C475" t="s">
        <v>4703</v>
      </c>
    </row>
    <row r="476" spans="2:3">
      <c r="B476" s="116" t="s">
        <v>3302</v>
      </c>
      <c r="C476" t="s">
        <v>4704</v>
      </c>
    </row>
    <row r="477" spans="2:3">
      <c r="B477" s="116" t="s">
        <v>1316</v>
      </c>
      <c r="C477" t="s">
        <v>4705</v>
      </c>
    </row>
    <row r="478" spans="2:3">
      <c r="B478" s="116" t="s">
        <v>221</v>
      </c>
      <c r="C478" t="s">
        <v>4706</v>
      </c>
    </row>
    <row r="479" spans="2:3">
      <c r="B479" s="116" t="s">
        <v>222</v>
      </c>
      <c r="C479" t="s">
        <v>4707</v>
      </c>
    </row>
    <row r="480" spans="2:3">
      <c r="B480" s="116" t="s">
        <v>223</v>
      </c>
      <c r="C480" t="s">
        <v>4708</v>
      </c>
    </row>
    <row r="481" spans="2:3">
      <c r="B481" s="116" t="s">
        <v>3303</v>
      </c>
      <c r="C481" t="s">
        <v>4699</v>
      </c>
    </row>
    <row r="482" spans="2:3">
      <c r="B482" s="116" t="s">
        <v>1317</v>
      </c>
      <c r="C482" t="s">
        <v>4709</v>
      </c>
    </row>
    <row r="483" spans="2:3">
      <c r="B483" s="116" t="s">
        <v>224</v>
      </c>
      <c r="C483" t="s">
        <v>4710</v>
      </c>
    </row>
    <row r="484" spans="2:3">
      <c r="B484" s="116" t="s">
        <v>225</v>
      </c>
      <c r="C484" t="s">
        <v>4711</v>
      </c>
    </row>
    <row r="485" spans="2:3">
      <c r="B485" s="116" t="s">
        <v>226</v>
      </c>
      <c r="C485" t="s">
        <v>4712</v>
      </c>
    </row>
    <row r="486" spans="2:3">
      <c r="B486" s="116" t="s">
        <v>4713</v>
      </c>
      <c r="C486" t="s">
        <v>4714</v>
      </c>
    </row>
    <row r="487" spans="2:3">
      <c r="B487" s="116" t="s">
        <v>4715</v>
      </c>
      <c r="C487" t="s">
        <v>4679</v>
      </c>
    </row>
    <row r="488" spans="2:3">
      <c r="B488" s="116" t="s">
        <v>227</v>
      </c>
      <c r="C488" t="s">
        <v>4716</v>
      </c>
    </row>
    <row r="489" spans="2:3">
      <c r="B489" s="116" t="s">
        <v>228</v>
      </c>
      <c r="C489" t="s">
        <v>4717</v>
      </c>
    </row>
    <row r="490" spans="2:3">
      <c r="B490" s="116" t="s">
        <v>1318</v>
      </c>
      <c r="C490" t="s">
        <v>4718</v>
      </c>
    </row>
    <row r="491" spans="2:3">
      <c r="B491" s="116" t="s">
        <v>4719</v>
      </c>
      <c r="C491" t="s">
        <v>4720</v>
      </c>
    </row>
    <row r="492" spans="2:3">
      <c r="B492" s="116" t="s">
        <v>4721</v>
      </c>
      <c r="C492" t="s">
        <v>4722</v>
      </c>
    </row>
    <row r="493" spans="2:3">
      <c r="B493" s="116" t="s">
        <v>4723</v>
      </c>
      <c r="C493" t="s">
        <v>4724</v>
      </c>
    </row>
    <row r="494" spans="2:3">
      <c r="B494" s="116" t="s">
        <v>4725</v>
      </c>
      <c r="C494" t="s">
        <v>4726</v>
      </c>
    </row>
    <row r="495" spans="2:3">
      <c r="B495" s="116" t="s">
        <v>229</v>
      </c>
      <c r="C495" t="s">
        <v>4727</v>
      </c>
    </row>
    <row r="496" spans="2:3">
      <c r="B496" s="116" t="s">
        <v>230</v>
      </c>
      <c r="C496" t="s">
        <v>4728</v>
      </c>
    </row>
    <row r="497" spans="2:3">
      <c r="B497" s="116" t="s">
        <v>1319</v>
      </c>
      <c r="C497" t="s">
        <v>4729</v>
      </c>
    </row>
    <row r="498" spans="2:3">
      <c r="B498" s="116" t="s">
        <v>1320</v>
      </c>
      <c r="C498" t="s">
        <v>4730</v>
      </c>
    </row>
    <row r="499" spans="2:3">
      <c r="B499" s="116" t="s">
        <v>1321</v>
      </c>
      <c r="C499" t="s">
        <v>4731</v>
      </c>
    </row>
    <row r="500" spans="2:3">
      <c r="B500" s="116" t="s">
        <v>231</v>
      </c>
      <c r="C500" t="s">
        <v>4732</v>
      </c>
    </row>
    <row r="501" spans="2:3">
      <c r="B501" s="116" t="s">
        <v>232</v>
      </c>
      <c r="C501" t="s">
        <v>4733</v>
      </c>
    </row>
    <row r="502" spans="2:3">
      <c r="B502" s="116" t="s">
        <v>233</v>
      </c>
      <c r="C502" t="s">
        <v>4734</v>
      </c>
    </row>
    <row r="503" spans="2:3">
      <c r="B503" s="116" t="s">
        <v>234</v>
      </c>
      <c r="C503" t="s">
        <v>4735</v>
      </c>
    </row>
    <row r="504" spans="2:3">
      <c r="B504" s="116" t="s">
        <v>235</v>
      </c>
      <c r="C504" t="s">
        <v>4736</v>
      </c>
    </row>
    <row r="505" spans="2:3">
      <c r="B505" s="116" t="s">
        <v>236</v>
      </c>
      <c r="C505" t="s">
        <v>4737</v>
      </c>
    </row>
    <row r="506" spans="2:3">
      <c r="B506" s="116" t="s">
        <v>237</v>
      </c>
      <c r="C506" t="s">
        <v>4738</v>
      </c>
    </row>
    <row r="507" spans="2:3">
      <c r="B507" s="116" t="s">
        <v>238</v>
      </c>
      <c r="C507" t="s">
        <v>4739</v>
      </c>
    </row>
    <row r="508" spans="2:3">
      <c r="B508" s="116" t="s">
        <v>239</v>
      </c>
      <c r="C508" t="s">
        <v>4740</v>
      </c>
    </row>
    <row r="509" spans="2:3">
      <c r="B509" s="116" t="s">
        <v>240</v>
      </c>
      <c r="C509" t="s">
        <v>4741</v>
      </c>
    </row>
    <row r="510" spans="2:3">
      <c r="B510" s="116" t="s">
        <v>1322</v>
      </c>
      <c r="C510" t="s">
        <v>4742</v>
      </c>
    </row>
    <row r="511" spans="2:3">
      <c r="B511" s="116" t="s">
        <v>241</v>
      </c>
      <c r="C511" t="s">
        <v>4743</v>
      </c>
    </row>
    <row r="512" spans="2:3">
      <c r="B512" s="116" t="s">
        <v>242</v>
      </c>
      <c r="C512" t="s">
        <v>4744</v>
      </c>
    </row>
    <row r="513" spans="2:3">
      <c r="B513" s="116" t="s">
        <v>3304</v>
      </c>
      <c r="C513" t="s">
        <v>1161</v>
      </c>
    </row>
    <row r="514" spans="2:3">
      <c r="B514" s="116" t="s">
        <v>3750</v>
      </c>
      <c r="C514" t="s">
        <v>4745</v>
      </c>
    </row>
    <row r="515" spans="2:3">
      <c r="B515" s="116" t="s">
        <v>3751</v>
      </c>
      <c r="C515" t="s">
        <v>4746</v>
      </c>
    </row>
    <row r="516" spans="2:3">
      <c r="B516" s="116" t="s">
        <v>3305</v>
      </c>
      <c r="C516" t="s">
        <v>4747</v>
      </c>
    </row>
    <row r="517" spans="2:3">
      <c r="B517" s="116" t="s">
        <v>3306</v>
      </c>
      <c r="C517" t="s">
        <v>4748</v>
      </c>
    </row>
    <row r="518" spans="2:3">
      <c r="B518" s="116" t="s">
        <v>3307</v>
      </c>
      <c r="C518" t="s">
        <v>4749</v>
      </c>
    </row>
    <row r="519" spans="2:3">
      <c r="B519" s="116" t="s">
        <v>243</v>
      </c>
      <c r="C519" t="s">
        <v>1099</v>
      </c>
    </row>
    <row r="520" spans="2:3">
      <c r="B520" s="116" t="s">
        <v>244</v>
      </c>
      <c r="C520" t="s">
        <v>1099</v>
      </c>
    </row>
    <row r="521" spans="2:3">
      <c r="B521" s="116" t="s">
        <v>245</v>
      </c>
      <c r="C521" t="s">
        <v>4750</v>
      </c>
    </row>
    <row r="522" spans="2:3">
      <c r="B522" s="116" t="s">
        <v>1323</v>
      </c>
      <c r="C522" t="s">
        <v>4751</v>
      </c>
    </row>
    <row r="523" spans="2:3">
      <c r="B523" s="116" t="s">
        <v>1324</v>
      </c>
      <c r="C523" t="s">
        <v>4752</v>
      </c>
    </row>
    <row r="524" spans="2:3">
      <c r="B524" s="116" t="s">
        <v>1325</v>
      </c>
      <c r="C524" t="s">
        <v>4753</v>
      </c>
    </row>
    <row r="525" spans="2:3">
      <c r="B525" s="116" t="s">
        <v>1326</v>
      </c>
      <c r="C525" t="s">
        <v>4754</v>
      </c>
    </row>
    <row r="526" spans="2:3">
      <c r="B526" s="116" t="s">
        <v>1327</v>
      </c>
      <c r="C526" t="s">
        <v>4755</v>
      </c>
    </row>
    <row r="527" spans="2:3">
      <c r="B527" s="116" t="s">
        <v>1328</v>
      </c>
      <c r="C527" t="s">
        <v>4756</v>
      </c>
    </row>
    <row r="528" spans="2:3">
      <c r="B528" s="116" t="s">
        <v>1329</v>
      </c>
      <c r="C528" t="s">
        <v>4757</v>
      </c>
    </row>
    <row r="529" spans="2:3">
      <c r="B529" s="116" t="s">
        <v>1330</v>
      </c>
      <c r="C529" t="s">
        <v>2410</v>
      </c>
    </row>
    <row r="530" spans="2:3">
      <c r="B530" s="116" t="s">
        <v>246</v>
      </c>
      <c r="C530" t="s">
        <v>1100</v>
      </c>
    </row>
    <row r="531" spans="2:3">
      <c r="B531" s="116" t="s">
        <v>247</v>
      </c>
      <c r="C531" t="s">
        <v>4758</v>
      </c>
    </row>
    <row r="532" spans="2:3">
      <c r="B532" s="116" t="s">
        <v>248</v>
      </c>
      <c r="C532" t="s">
        <v>4759</v>
      </c>
    </row>
    <row r="533" spans="2:3">
      <c r="B533" s="116" t="s">
        <v>249</v>
      </c>
      <c r="C533" t="s">
        <v>4760</v>
      </c>
    </row>
    <row r="534" spans="2:3">
      <c r="B534" s="116" t="s">
        <v>250</v>
      </c>
      <c r="C534" t="s">
        <v>1101</v>
      </c>
    </row>
    <row r="535" spans="2:3">
      <c r="B535" s="116" t="s">
        <v>251</v>
      </c>
      <c r="C535" t="s">
        <v>4761</v>
      </c>
    </row>
    <row r="536" spans="2:3">
      <c r="B536" s="116" t="s">
        <v>252</v>
      </c>
      <c r="C536" t="s">
        <v>4762</v>
      </c>
    </row>
    <row r="537" spans="2:3">
      <c r="B537" s="116" t="s">
        <v>253</v>
      </c>
      <c r="C537" t="s">
        <v>4763</v>
      </c>
    </row>
    <row r="538" spans="2:3">
      <c r="B538" s="116" t="s">
        <v>254</v>
      </c>
      <c r="C538" t="s">
        <v>4764</v>
      </c>
    </row>
    <row r="539" spans="2:3">
      <c r="B539" s="116" t="s">
        <v>255</v>
      </c>
      <c r="C539" t="s">
        <v>4765</v>
      </c>
    </row>
    <row r="540" spans="2:3">
      <c r="B540" s="116" t="s">
        <v>256</v>
      </c>
      <c r="C540" t="s">
        <v>4766</v>
      </c>
    </row>
    <row r="541" spans="2:3">
      <c r="B541" s="116" t="s">
        <v>257</v>
      </c>
      <c r="C541" t="s">
        <v>4767</v>
      </c>
    </row>
    <row r="542" spans="2:3">
      <c r="B542" s="116" t="s">
        <v>1331</v>
      </c>
      <c r="C542" t="s">
        <v>4260</v>
      </c>
    </row>
    <row r="543" spans="2:3">
      <c r="B543" s="116" t="s">
        <v>258</v>
      </c>
      <c r="C543" t="s">
        <v>1102</v>
      </c>
    </row>
    <row r="544" spans="2:3">
      <c r="B544" s="116" t="s">
        <v>259</v>
      </c>
      <c r="C544" t="s">
        <v>4768</v>
      </c>
    </row>
    <row r="545" spans="2:3">
      <c r="B545" s="116" t="s">
        <v>260</v>
      </c>
      <c r="C545" t="s">
        <v>4769</v>
      </c>
    </row>
    <row r="546" spans="2:3">
      <c r="B546" s="116" t="s">
        <v>261</v>
      </c>
      <c r="C546" t="s">
        <v>4770</v>
      </c>
    </row>
    <row r="547" spans="2:3">
      <c r="B547" s="116" t="s">
        <v>262</v>
      </c>
      <c r="C547" t="s">
        <v>4771</v>
      </c>
    </row>
    <row r="548" spans="2:3">
      <c r="B548" s="116" t="s">
        <v>263</v>
      </c>
      <c r="C548" t="s">
        <v>4772</v>
      </c>
    </row>
    <row r="549" spans="2:3">
      <c r="B549" s="116" t="s">
        <v>264</v>
      </c>
      <c r="C549" t="s">
        <v>4773</v>
      </c>
    </row>
    <row r="550" spans="2:3">
      <c r="B550" s="116" t="s">
        <v>265</v>
      </c>
      <c r="C550" t="s">
        <v>4774</v>
      </c>
    </row>
    <row r="551" spans="2:3">
      <c r="B551" s="116" t="s">
        <v>266</v>
      </c>
      <c r="C551" t="s">
        <v>4775</v>
      </c>
    </row>
    <row r="552" spans="2:3">
      <c r="B552" s="116" t="s">
        <v>267</v>
      </c>
      <c r="C552" t="s">
        <v>4776</v>
      </c>
    </row>
    <row r="553" spans="2:3">
      <c r="B553" s="116" t="s">
        <v>1332</v>
      </c>
      <c r="C553" t="s">
        <v>4777</v>
      </c>
    </row>
    <row r="554" spans="2:3">
      <c r="B554" s="116" t="s">
        <v>1333</v>
      </c>
      <c r="C554" t="s">
        <v>4778</v>
      </c>
    </row>
    <row r="555" spans="2:3">
      <c r="B555" s="116" t="s">
        <v>1334</v>
      </c>
      <c r="C555" t="s">
        <v>4779</v>
      </c>
    </row>
    <row r="556" spans="2:3">
      <c r="B556" s="116" t="s">
        <v>268</v>
      </c>
      <c r="C556" t="s">
        <v>4780</v>
      </c>
    </row>
    <row r="557" spans="2:3">
      <c r="B557" s="116" t="s">
        <v>269</v>
      </c>
      <c r="C557" t="s">
        <v>4781</v>
      </c>
    </row>
    <row r="558" spans="2:3">
      <c r="B558" s="116" t="s">
        <v>1335</v>
      </c>
      <c r="C558" t="s">
        <v>4782</v>
      </c>
    </row>
    <row r="559" spans="2:3">
      <c r="B559" s="116" t="s">
        <v>1336</v>
      </c>
      <c r="C559" t="s">
        <v>4406</v>
      </c>
    </row>
    <row r="560" spans="2:3">
      <c r="B560" s="116" t="s">
        <v>1337</v>
      </c>
      <c r="C560" t="s">
        <v>4783</v>
      </c>
    </row>
    <row r="561" spans="2:3">
      <c r="B561" s="116" t="s">
        <v>1338</v>
      </c>
      <c r="C561" t="s">
        <v>4784</v>
      </c>
    </row>
    <row r="562" spans="2:3">
      <c r="B562" s="116" t="s">
        <v>3752</v>
      </c>
      <c r="C562" t="s">
        <v>4785</v>
      </c>
    </row>
    <row r="563" spans="2:3">
      <c r="B563" s="116" t="s">
        <v>1339</v>
      </c>
      <c r="C563" t="s">
        <v>4786</v>
      </c>
    </row>
    <row r="564" spans="2:3">
      <c r="B564" s="116" t="s">
        <v>1340</v>
      </c>
      <c r="C564" t="s">
        <v>1103</v>
      </c>
    </row>
    <row r="565" spans="2:3">
      <c r="B565" s="116" t="s">
        <v>4787</v>
      </c>
      <c r="C565" t="s">
        <v>4788</v>
      </c>
    </row>
    <row r="566" spans="2:3">
      <c r="B566" s="116" t="s">
        <v>4789</v>
      </c>
      <c r="C566" t="s">
        <v>4790</v>
      </c>
    </row>
    <row r="567" spans="2:3">
      <c r="B567" s="116" t="s">
        <v>1341</v>
      </c>
      <c r="C567" t="s">
        <v>4791</v>
      </c>
    </row>
    <row r="568" spans="2:3">
      <c r="B568" s="116" t="s">
        <v>1342</v>
      </c>
      <c r="C568" t="s">
        <v>4791</v>
      </c>
    </row>
    <row r="569" spans="2:3">
      <c r="B569" s="116" t="s">
        <v>1343</v>
      </c>
      <c r="C569" t="s">
        <v>4792</v>
      </c>
    </row>
    <row r="570" spans="2:3">
      <c r="B570" s="116" t="s">
        <v>270</v>
      </c>
      <c r="C570" t="s">
        <v>2412</v>
      </c>
    </row>
    <row r="571" spans="2:3">
      <c r="B571" s="116" t="s">
        <v>271</v>
      </c>
      <c r="C571" t="s">
        <v>4793</v>
      </c>
    </row>
    <row r="572" spans="2:3">
      <c r="B572" s="116" t="s">
        <v>272</v>
      </c>
      <c r="C572" t="s">
        <v>4794</v>
      </c>
    </row>
    <row r="573" spans="2:3">
      <c r="B573" s="116" t="s">
        <v>273</v>
      </c>
      <c r="C573" t="s">
        <v>4795</v>
      </c>
    </row>
    <row r="574" spans="2:3">
      <c r="B574" s="116" t="s">
        <v>1344</v>
      </c>
      <c r="C574" t="s">
        <v>4796</v>
      </c>
    </row>
    <row r="575" spans="2:3">
      <c r="B575" s="116" t="s">
        <v>274</v>
      </c>
      <c r="C575" t="s">
        <v>4797</v>
      </c>
    </row>
    <row r="576" spans="2:3">
      <c r="B576" s="116" t="s">
        <v>3308</v>
      </c>
      <c r="C576" t="s">
        <v>4798</v>
      </c>
    </row>
    <row r="577" spans="2:3">
      <c r="B577" s="116" t="s">
        <v>275</v>
      </c>
      <c r="C577" t="s">
        <v>4799</v>
      </c>
    </row>
    <row r="578" spans="2:3">
      <c r="B578" s="116" t="s">
        <v>276</v>
      </c>
      <c r="C578" t="s">
        <v>4800</v>
      </c>
    </row>
    <row r="579" spans="2:3">
      <c r="B579" s="116" t="s">
        <v>277</v>
      </c>
      <c r="C579" t="s">
        <v>4801</v>
      </c>
    </row>
    <row r="580" spans="2:3">
      <c r="B580" s="116" t="s">
        <v>278</v>
      </c>
      <c r="C580" t="s">
        <v>4802</v>
      </c>
    </row>
    <row r="581" spans="2:3">
      <c r="B581" s="116" t="s">
        <v>279</v>
      </c>
      <c r="C581" t="s">
        <v>4803</v>
      </c>
    </row>
    <row r="582" spans="2:3">
      <c r="B582" s="116" t="s">
        <v>280</v>
      </c>
      <c r="C582" t="s">
        <v>4804</v>
      </c>
    </row>
    <row r="583" spans="2:3">
      <c r="B583" s="116" t="s">
        <v>281</v>
      </c>
      <c r="C583" t="s">
        <v>4805</v>
      </c>
    </row>
    <row r="584" spans="2:3">
      <c r="B584" s="116" t="s">
        <v>282</v>
      </c>
      <c r="C584" t="s">
        <v>4806</v>
      </c>
    </row>
    <row r="585" spans="2:3">
      <c r="B585" s="116" t="s">
        <v>283</v>
      </c>
      <c r="C585" t="s">
        <v>4807</v>
      </c>
    </row>
    <row r="586" spans="2:3">
      <c r="B586" s="116" t="s">
        <v>284</v>
      </c>
      <c r="C586" t="s">
        <v>4808</v>
      </c>
    </row>
    <row r="587" spans="2:3">
      <c r="B587" s="116" t="s">
        <v>285</v>
      </c>
      <c r="C587" t="s">
        <v>4809</v>
      </c>
    </row>
    <row r="588" spans="2:3">
      <c r="B588" s="116" t="s">
        <v>286</v>
      </c>
      <c r="C588" t="s">
        <v>4810</v>
      </c>
    </row>
    <row r="589" spans="2:3">
      <c r="B589" s="116" t="s">
        <v>287</v>
      </c>
      <c r="C589" t="s">
        <v>4811</v>
      </c>
    </row>
    <row r="590" spans="2:3">
      <c r="B590" s="116" t="s">
        <v>288</v>
      </c>
      <c r="C590" t="s">
        <v>4812</v>
      </c>
    </row>
    <row r="591" spans="2:3">
      <c r="B591" s="116" t="s">
        <v>289</v>
      </c>
      <c r="C591" t="s">
        <v>4813</v>
      </c>
    </row>
    <row r="592" spans="2:3">
      <c r="B592" s="116" t="s">
        <v>1345</v>
      </c>
      <c r="C592" t="s">
        <v>4814</v>
      </c>
    </row>
    <row r="593" spans="2:3">
      <c r="B593" s="116" t="s">
        <v>3309</v>
      </c>
      <c r="C593" t="s">
        <v>4815</v>
      </c>
    </row>
    <row r="594" spans="2:3">
      <c r="B594" s="116" t="s">
        <v>290</v>
      </c>
      <c r="C594" t="s">
        <v>4816</v>
      </c>
    </row>
    <row r="595" spans="2:3">
      <c r="B595" s="116" t="s">
        <v>291</v>
      </c>
      <c r="C595" t="s">
        <v>4817</v>
      </c>
    </row>
    <row r="596" spans="2:3">
      <c r="B596" s="116" t="s">
        <v>292</v>
      </c>
      <c r="C596" t="s">
        <v>4818</v>
      </c>
    </row>
    <row r="597" spans="2:3">
      <c r="B597" s="116" t="s">
        <v>293</v>
      </c>
      <c r="C597" t="s">
        <v>4819</v>
      </c>
    </row>
    <row r="598" spans="2:3">
      <c r="B598" s="116" t="s">
        <v>1346</v>
      </c>
      <c r="C598" t="s">
        <v>4820</v>
      </c>
    </row>
    <row r="599" spans="2:3">
      <c r="B599" s="116" t="s">
        <v>1347</v>
      </c>
      <c r="C599" t="s">
        <v>4821</v>
      </c>
    </row>
    <row r="600" spans="2:3">
      <c r="B600" s="116" t="s">
        <v>1348</v>
      </c>
      <c r="C600" t="s">
        <v>4822</v>
      </c>
    </row>
    <row r="601" spans="2:3">
      <c r="B601" s="116" t="s">
        <v>294</v>
      </c>
      <c r="C601" t="s">
        <v>4823</v>
      </c>
    </row>
    <row r="602" spans="2:3">
      <c r="B602" s="116" t="s">
        <v>295</v>
      </c>
      <c r="C602" t="s">
        <v>4824</v>
      </c>
    </row>
    <row r="603" spans="2:3">
      <c r="B603" s="116" t="s">
        <v>1349</v>
      </c>
      <c r="C603" t="s">
        <v>4825</v>
      </c>
    </row>
    <row r="604" spans="2:3">
      <c r="B604" s="116" t="s">
        <v>296</v>
      </c>
      <c r="C604" t="s">
        <v>4826</v>
      </c>
    </row>
    <row r="605" spans="2:3">
      <c r="B605" s="116" t="s">
        <v>3310</v>
      </c>
      <c r="C605" t="s">
        <v>4827</v>
      </c>
    </row>
    <row r="606" spans="2:3">
      <c r="B606" s="116" t="s">
        <v>297</v>
      </c>
      <c r="C606" t="s">
        <v>4828</v>
      </c>
    </row>
    <row r="607" spans="2:3">
      <c r="B607" s="116" t="s">
        <v>298</v>
      </c>
      <c r="C607" t="s">
        <v>4829</v>
      </c>
    </row>
    <row r="608" spans="2:3">
      <c r="B608" s="116" t="s">
        <v>3311</v>
      </c>
      <c r="C608" t="s">
        <v>4830</v>
      </c>
    </row>
    <row r="609" spans="2:3">
      <c r="B609" s="116" t="s">
        <v>1350</v>
      </c>
      <c r="C609" t="s">
        <v>4831</v>
      </c>
    </row>
    <row r="610" spans="2:3">
      <c r="B610" s="116" t="s">
        <v>3312</v>
      </c>
      <c r="C610" t="s">
        <v>4832</v>
      </c>
    </row>
    <row r="611" spans="2:3">
      <c r="B611" s="116" t="s">
        <v>3313</v>
      </c>
      <c r="C611" t="s">
        <v>4833</v>
      </c>
    </row>
    <row r="612" spans="2:3">
      <c r="B612" s="116" t="s">
        <v>3314</v>
      </c>
      <c r="C612" t="s">
        <v>4834</v>
      </c>
    </row>
    <row r="613" spans="2:3">
      <c r="B613" s="116" t="s">
        <v>299</v>
      </c>
      <c r="C613" t="s">
        <v>4835</v>
      </c>
    </row>
    <row r="614" spans="2:3">
      <c r="B614" s="116" t="s">
        <v>300</v>
      </c>
      <c r="C614" t="s">
        <v>4836</v>
      </c>
    </row>
    <row r="615" spans="2:3">
      <c r="B615" s="116" t="s">
        <v>1351</v>
      </c>
      <c r="C615" t="s">
        <v>4260</v>
      </c>
    </row>
    <row r="616" spans="2:3">
      <c r="B616" s="116" t="s">
        <v>1352</v>
      </c>
      <c r="C616" t="s">
        <v>4837</v>
      </c>
    </row>
    <row r="617" spans="2:3">
      <c r="B617" s="116" t="s">
        <v>301</v>
      </c>
      <c r="C617" t="s">
        <v>4838</v>
      </c>
    </row>
    <row r="618" spans="2:3">
      <c r="B618" s="116" t="s">
        <v>1353</v>
      </c>
      <c r="C618" t="s">
        <v>4839</v>
      </c>
    </row>
    <row r="619" spans="2:3">
      <c r="B619" s="116" t="s">
        <v>3315</v>
      </c>
      <c r="C619" t="s">
        <v>4840</v>
      </c>
    </row>
    <row r="620" spans="2:3">
      <c r="B620" s="116" t="s">
        <v>302</v>
      </c>
      <c r="C620" t="s">
        <v>4841</v>
      </c>
    </row>
    <row r="621" spans="2:3">
      <c r="B621" s="116" t="s">
        <v>303</v>
      </c>
      <c r="C621" t="s">
        <v>4842</v>
      </c>
    </row>
    <row r="622" spans="2:3">
      <c r="B622" s="116" t="s">
        <v>304</v>
      </c>
      <c r="C622" t="s">
        <v>4843</v>
      </c>
    </row>
    <row r="623" spans="2:3">
      <c r="B623" s="116" t="s">
        <v>1354</v>
      </c>
      <c r="C623" t="s">
        <v>4844</v>
      </c>
    </row>
    <row r="624" spans="2:3">
      <c r="B624" s="116" t="s">
        <v>305</v>
      </c>
      <c r="C624" t="s">
        <v>4845</v>
      </c>
    </row>
    <row r="625" spans="2:3">
      <c r="B625" s="116" t="s">
        <v>1355</v>
      </c>
      <c r="C625" t="s">
        <v>4846</v>
      </c>
    </row>
    <row r="626" spans="2:3">
      <c r="B626" s="116" t="s">
        <v>1356</v>
      </c>
      <c r="C626" t="s">
        <v>4847</v>
      </c>
    </row>
    <row r="627" spans="2:3">
      <c r="B627" s="116" t="s">
        <v>3753</v>
      </c>
      <c r="C627" t="s">
        <v>4848</v>
      </c>
    </row>
    <row r="628" spans="2:3">
      <c r="B628" s="116" t="s">
        <v>3754</v>
      </c>
      <c r="C628" t="s">
        <v>4849</v>
      </c>
    </row>
    <row r="629" spans="2:3">
      <c r="B629" s="116" t="s">
        <v>3755</v>
      </c>
      <c r="C629" t="s">
        <v>4850</v>
      </c>
    </row>
    <row r="630" spans="2:3">
      <c r="B630" s="116" t="s">
        <v>306</v>
      </c>
      <c r="C630" t="s">
        <v>4851</v>
      </c>
    </row>
    <row r="631" spans="2:3">
      <c r="B631" s="116" t="s">
        <v>3756</v>
      </c>
      <c r="C631" t="s">
        <v>4852</v>
      </c>
    </row>
    <row r="632" spans="2:3">
      <c r="B632" s="116" t="s">
        <v>4853</v>
      </c>
      <c r="C632" t="s">
        <v>4854</v>
      </c>
    </row>
    <row r="633" spans="2:3">
      <c r="B633" s="116" t="s">
        <v>1357</v>
      </c>
      <c r="C633" t="s">
        <v>4855</v>
      </c>
    </row>
    <row r="634" spans="2:3">
      <c r="B634" s="116" t="s">
        <v>1358</v>
      </c>
      <c r="C634" t="s">
        <v>4856</v>
      </c>
    </row>
    <row r="635" spans="2:3">
      <c r="B635" s="116" t="s">
        <v>4857</v>
      </c>
      <c r="C635" t="s">
        <v>4858</v>
      </c>
    </row>
    <row r="636" spans="2:3">
      <c r="B636" s="116" t="s">
        <v>4859</v>
      </c>
      <c r="C636" t="s">
        <v>4860</v>
      </c>
    </row>
    <row r="637" spans="2:3">
      <c r="B637" s="116" t="s">
        <v>1359</v>
      </c>
      <c r="C637" t="s">
        <v>4861</v>
      </c>
    </row>
    <row r="638" spans="2:3">
      <c r="B638" s="116" t="s">
        <v>4862</v>
      </c>
      <c r="C638" t="s">
        <v>4863</v>
      </c>
    </row>
    <row r="639" spans="2:3">
      <c r="B639" s="116" t="s">
        <v>1360</v>
      </c>
      <c r="C639" t="s">
        <v>4864</v>
      </c>
    </row>
    <row r="640" spans="2:3">
      <c r="B640" s="116" t="s">
        <v>307</v>
      </c>
      <c r="C640" t="s">
        <v>1158</v>
      </c>
    </row>
    <row r="641" spans="2:3">
      <c r="B641" s="116" t="s">
        <v>3757</v>
      </c>
      <c r="C641" t="s">
        <v>4865</v>
      </c>
    </row>
    <row r="642" spans="2:3">
      <c r="B642" s="116" t="s">
        <v>3758</v>
      </c>
      <c r="C642" t="s">
        <v>4866</v>
      </c>
    </row>
    <row r="643" spans="2:3">
      <c r="B643" s="116" t="s">
        <v>3759</v>
      </c>
      <c r="C643" t="s">
        <v>4867</v>
      </c>
    </row>
    <row r="644" spans="2:3">
      <c r="B644" s="116" t="s">
        <v>3760</v>
      </c>
      <c r="C644" t="s">
        <v>4868</v>
      </c>
    </row>
    <row r="645" spans="2:3">
      <c r="B645" s="116" t="s">
        <v>3761</v>
      </c>
      <c r="C645" t="s">
        <v>4869</v>
      </c>
    </row>
    <row r="646" spans="2:3">
      <c r="B646" s="116" t="s">
        <v>3762</v>
      </c>
      <c r="C646" t="s">
        <v>4870</v>
      </c>
    </row>
    <row r="647" spans="2:3">
      <c r="B647" s="116" t="s">
        <v>3763</v>
      </c>
      <c r="C647" t="s">
        <v>4871</v>
      </c>
    </row>
    <row r="648" spans="2:3">
      <c r="B648" s="116" t="s">
        <v>3764</v>
      </c>
      <c r="C648" t="s">
        <v>4872</v>
      </c>
    </row>
    <row r="649" spans="2:3">
      <c r="B649" s="116" t="s">
        <v>3765</v>
      </c>
      <c r="C649" t="s">
        <v>4873</v>
      </c>
    </row>
    <row r="650" spans="2:3">
      <c r="B650" s="116" t="s">
        <v>1361</v>
      </c>
      <c r="C650" t="s">
        <v>4874</v>
      </c>
    </row>
    <row r="651" spans="2:3">
      <c r="B651" s="116" t="s">
        <v>1362</v>
      </c>
      <c r="C651" t="s">
        <v>4875</v>
      </c>
    </row>
    <row r="652" spans="2:3">
      <c r="B652" s="116" t="s">
        <v>308</v>
      </c>
      <c r="C652" t="s">
        <v>1159</v>
      </c>
    </row>
    <row r="653" spans="2:3">
      <c r="B653" s="116" t="s">
        <v>3766</v>
      </c>
      <c r="C653" t="s">
        <v>4876</v>
      </c>
    </row>
    <row r="654" spans="2:3">
      <c r="B654" s="116" t="s">
        <v>3767</v>
      </c>
      <c r="C654" t="s">
        <v>4877</v>
      </c>
    </row>
    <row r="655" spans="2:3">
      <c r="B655" s="116" t="s">
        <v>1363</v>
      </c>
      <c r="C655" t="s">
        <v>4878</v>
      </c>
    </row>
    <row r="656" spans="2:3">
      <c r="B656" s="116" t="s">
        <v>309</v>
      </c>
      <c r="C656" t="s">
        <v>4879</v>
      </c>
    </row>
    <row r="657" spans="2:3">
      <c r="B657" s="116" t="s">
        <v>3768</v>
      </c>
      <c r="C657" t="s">
        <v>4880</v>
      </c>
    </row>
    <row r="658" spans="2:3">
      <c r="B658" s="116" t="s">
        <v>1364</v>
      </c>
      <c r="C658" t="s">
        <v>4260</v>
      </c>
    </row>
    <row r="659" spans="2:3">
      <c r="B659" s="116" t="s">
        <v>310</v>
      </c>
      <c r="C659" t="s">
        <v>4881</v>
      </c>
    </row>
    <row r="660" spans="2:3">
      <c r="B660" s="116" t="s">
        <v>311</v>
      </c>
      <c r="C660" t="s">
        <v>4882</v>
      </c>
    </row>
    <row r="661" spans="2:3">
      <c r="B661" s="116" t="s">
        <v>1365</v>
      </c>
      <c r="C661" t="s">
        <v>4883</v>
      </c>
    </row>
    <row r="662" spans="2:3">
      <c r="B662" s="116" t="s">
        <v>1366</v>
      </c>
      <c r="C662" t="s">
        <v>4884</v>
      </c>
    </row>
    <row r="663" spans="2:3">
      <c r="B663" s="116" t="s">
        <v>312</v>
      </c>
      <c r="C663" t="s">
        <v>4885</v>
      </c>
    </row>
    <row r="664" spans="2:3">
      <c r="B664" s="116" t="s">
        <v>313</v>
      </c>
      <c r="C664" t="s">
        <v>4886</v>
      </c>
    </row>
    <row r="665" spans="2:3">
      <c r="B665" s="116" t="s">
        <v>1367</v>
      </c>
      <c r="C665" t="s">
        <v>4887</v>
      </c>
    </row>
    <row r="666" spans="2:3">
      <c r="B666" s="116" t="s">
        <v>1368</v>
      </c>
      <c r="C666" t="s">
        <v>4888</v>
      </c>
    </row>
    <row r="667" spans="2:3">
      <c r="B667" s="116" t="s">
        <v>1369</v>
      </c>
      <c r="C667" t="s">
        <v>4889</v>
      </c>
    </row>
    <row r="668" spans="2:3">
      <c r="B668" s="116" t="s">
        <v>1370</v>
      </c>
      <c r="C668" t="s">
        <v>4890</v>
      </c>
    </row>
    <row r="669" spans="2:3">
      <c r="B669" s="116" t="s">
        <v>314</v>
      </c>
      <c r="C669" t="s">
        <v>4891</v>
      </c>
    </row>
    <row r="670" spans="2:3">
      <c r="B670" s="116" t="s">
        <v>1371</v>
      </c>
      <c r="C670" t="s">
        <v>4892</v>
      </c>
    </row>
    <row r="671" spans="2:3">
      <c r="B671" s="116" t="s">
        <v>315</v>
      </c>
      <c r="C671" t="s">
        <v>4893</v>
      </c>
    </row>
    <row r="672" spans="2:3">
      <c r="B672" s="116" t="s">
        <v>316</v>
      </c>
      <c r="C672" t="s">
        <v>4894</v>
      </c>
    </row>
    <row r="673" spans="2:3">
      <c r="B673" s="116" t="s">
        <v>1372</v>
      </c>
      <c r="C673" t="s">
        <v>4895</v>
      </c>
    </row>
    <row r="674" spans="2:3">
      <c r="B674" s="116" t="s">
        <v>1373</v>
      </c>
      <c r="C674" t="s">
        <v>4896</v>
      </c>
    </row>
    <row r="675" spans="2:3">
      <c r="B675" s="116" t="s">
        <v>1374</v>
      </c>
      <c r="C675" t="s">
        <v>4897</v>
      </c>
    </row>
    <row r="676" spans="2:3">
      <c r="B676" s="116" t="s">
        <v>317</v>
      </c>
      <c r="C676" t="s">
        <v>1104</v>
      </c>
    </row>
    <row r="677" spans="2:3">
      <c r="B677" s="116" t="s">
        <v>318</v>
      </c>
      <c r="C677" t="s">
        <v>4898</v>
      </c>
    </row>
    <row r="678" spans="2:3">
      <c r="B678" s="116" t="s">
        <v>319</v>
      </c>
      <c r="C678" t="s">
        <v>4899</v>
      </c>
    </row>
    <row r="679" spans="2:3">
      <c r="B679" s="116" t="s">
        <v>1375</v>
      </c>
      <c r="C679" t="s">
        <v>4900</v>
      </c>
    </row>
    <row r="680" spans="2:3">
      <c r="B680" s="116" t="s">
        <v>320</v>
      </c>
      <c r="C680" t="s">
        <v>4901</v>
      </c>
    </row>
    <row r="681" spans="2:3">
      <c r="B681" s="116" t="s">
        <v>1376</v>
      </c>
      <c r="C681" t="s">
        <v>4902</v>
      </c>
    </row>
    <row r="682" spans="2:3">
      <c r="B682" s="116" t="s">
        <v>321</v>
      </c>
      <c r="C682" t="s">
        <v>4903</v>
      </c>
    </row>
    <row r="683" spans="2:3">
      <c r="B683" s="116" t="s">
        <v>322</v>
      </c>
      <c r="C683" t="s">
        <v>4904</v>
      </c>
    </row>
    <row r="684" spans="2:3">
      <c r="B684" s="116" t="s">
        <v>323</v>
      </c>
      <c r="C684" t="s">
        <v>4905</v>
      </c>
    </row>
    <row r="685" spans="2:3">
      <c r="B685" s="116" t="s">
        <v>1377</v>
      </c>
      <c r="C685" t="s">
        <v>4906</v>
      </c>
    </row>
    <row r="686" spans="2:3">
      <c r="B686" s="116" t="s">
        <v>1378</v>
      </c>
      <c r="C686" t="s">
        <v>4907</v>
      </c>
    </row>
    <row r="687" spans="2:3">
      <c r="B687" s="116" t="s">
        <v>1379</v>
      </c>
      <c r="C687" t="s">
        <v>4908</v>
      </c>
    </row>
    <row r="688" spans="2:3">
      <c r="B688" s="116" t="s">
        <v>1380</v>
      </c>
      <c r="C688" t="s">
        <v>4909</v>
      </c>
    </row>
    <row r="689" spans="2:3">
      <c r="B689" s="116" t="s">
        <v>1381</v>
      </c>
      <c r="C689" t="s">
        <v>4910</v>
      </c>
    </row>
    <row r="690" spans="2:3">
      <c r="B690" s="116" t="s">
        <v>1382</v>
      </c>
      <c r="C690" t="s">
        <v>4911</v>
      </c>
    </row>
    <row r="691" spans="2:3">
      <c r="B691" s="116" t="s">
        <v>1383</v>
      </c>
      <c r="C691" t="s">
        <v>4912</v>
      </c>
    </row>
    <row r="692" spans="2:3">
      <c r="B692" s="116" t="s">
        <v>1384</v>
      </c>
      <c r="C692" t="s">
        <v>4913</v>
      </c>
    </row>
    <row r="693" spans="2:3">
      <c r="B693" s="116" t="s">
        <v>3316</v>
      </c>
      <c r="C693" t="s">
        <v>1160</v>
      </c>
    </row>
    <row r="694" spans="2:3">
      <c r="B694" s="116" t="s">
        <v>324</v>
      </c>
      <c r="C694" t="s">
        <v>1161</v>
      </c>
    </row>
    <row r="695" spans="2:3">
      <c r="B695" s="116" t="s">
        <v>325</v>
      </c>
      <c r="C695" t="s">
        <v>4914</v>
      </c>
    </row>
    <row r="696" spans="2:3">
      <c r="B696" s="116" t="s">
        <v>326</v>
      </c>
      <c r="C696" t="s">
        <v>4915</v>
      </c>
    </row>
    <row r="697" spans="2:3">
      <c r="B697" s="116" t="s">
        <v>327</v>
      </c>
      <c r="C697" t="s">
        <v>4820</v>
      </c>
    </row>
    <row r="698" spans="2:3">
      <c r="B698" s="116" t="s">
        <v>3317</v>
      </c>
      <c r="C698" t="s">
        <v>1162</v>
      </c>
    </row>
    <row r="699" spans="2:3">
      <c r="B699" s="116" t="s">
        <v>3318</v>
      </c>
      <c r="C699" t="s">
        <v>1163</v>
      </c>
    </row>
    <row r="700" spans="2:3">
      <c r="B700" s="116" t="s">
        <v>328</v>
      </c>
      <c r="C700" t="s">
        <v>4916</v>
      </c>
    </row>
    <row r="701" spans="2:3">
      <c r="B701" s="116" t="s">
        <v>329</v>
      </c>
      <c r="C701" t="s">
        <v>4916</v>
      </c>
    </row>
    <row r="702" spans="2:3">
      <c r="B702" s="116" t="s">
        <v>1385</v>
      </c>
      <c r="C702" t="s">
        <v>4917</v>
      </c>
    </row>
    <row r="703" spans="2:3">
      <c r="B703" s="116" t="s">
        <v>1386</v>
      </c>
      <c r="C703" t="s">
        <v>4918</v>
      </c>
    </row>
    <row r="704" spans="2:3">
      <c r="B704" s="116" t="s">
        <v>1387</v>
      </c>
      <c r="C704" t="s">
        <v>4919</v>
      </c>
    </row>
    <row r="705" spans="2:3">
      <c r="B705" s="116" t="s">
        <v>1388</v>
      </c>
      <c r="C705" t="s">
        <v>4920</v>
      </c>
    </row>
    <row r="706" spans="2:3">
      <c r="B706" s="116" t="s">
        <v>1389</v>
      </c>
      <c r="C706" t="s">
        <v>4921</v>
      </c>
    </row>
    <row r="707" spans="2:3">
      <c r="B707" s="116" t="s">
        <v>1390</v>
      </c>
      <c r="C707" t="s">
        <v>4922</v>
      </c>
    </row>
    <row r="708" spans="2:3">
      <c r="B708" s="116" t="s">
        <v>1391</v>
      </c>
      <c r="C708" t="s">
        <v>4923</v>
      </c>
    </row>
    <row r="709" spans="2:3">
      <c r="B709" s="116" t="s">
        <v>1392</v>
      </c>
      <c r="C709" t="s">
        <v>4924</v>
      </c>
    </row>
    <row r="710" spans="2:3">
      <c r="B710" s="116" t="s">
        <v>3319</v>
      </c>
      <c r="C710" t="s">
        <v>4925</v>
      </c>
    </row>
    <row r="711" spans="2:3">
      <c r="B711" s="116" t="s">
        <v>3320</v>
      </c>
      <c r="C711" t="s">
        <v>3099</v>
      </c>
    </row>
    <row r="712" spans="2:3">
      <c r="B712" s="116" t="s">
        <v>3321</v>
      </c>
      <c r="C712" t="s">
        <v>3101</v>
      </c>
    </row>
    <row r="713" spans="2:3">
      <c r="B713" s="116" t="s">
        <v>3769</v>
      </c>
      <c r="C713" t="s">
        <v>4926</v>
      </c>
    </row>
    <row r="714" spans="2:3">
      <c r="B714" s="116" t="s">
        <v>4927</v>
      </c>
      <c r="C714" t="s">
        <v>4928</v>
      </c>
    </row>
    <row r="715" spans="2:3">
      <c r="B715" s="116" t="s">
        <v>4929</v>
      </c>
      <c r="C715" t="s">
        <v>4930</v>
      </c>
    </row>
    <row r="716" spans="2:3">
      <c r="B716" s="116" t="s">
        <v>4931</v>
      </c>
      <c r="C716" t="s">
        <v>4932</v>
      </c>
    </row>
    <row r="717" spans="2:3">
      <c r="B717" s="116" t="s">
        <v>330</v>
      </c>
      <c r="C717" t="s">
        <v>1105</v>
      </c>
    </row>
    <row r="718" spans="2:3">
      <c r="B718" s="116" t="s">
        <v>331</v>
      </c>
      <c r="C718" t="s">
        <v>4933</v>
      </c>
    </row>
    <row r="719" spans="2:3">
      <c r="B719" s="116" t="s">
        <v>332</v>
      </c>
      <c r="C719" t="s">
        <v>4934</v>
      </c>
    </row>
    <row r="720" spans="2:3">
      <c r="B720" s="116" t="s">
        <v>333</v>
      </c>
      <c r="C720" t="s">
        <v>4935</v>
      </c>
    </row>
    <row r="721" spans="2:3">
      <c r="B721" s="116" t="s">
        <v>3322</v>
      </c>
      <c r="C721" t="s">
        <v>4936</v>
      </c>
    </row>
    <row r="722" spans="2:3">
      <c r="B722" s="116" t="s">
        <v>3770</v>
      </c>
      <c r="C722" t="s">
        <v>3771</v>
      </c>
    </row>
    <row r="723" spans="2:3">
      <c r="B723" s="116" t="s">
        <v>334</v>
      </c>
      <c r="C723" t="s">
        <v>4937</v>
      </c>
    </row>
    <row r="724" spans="2:3">
      <c r="B724" s="116" t="s">
        <v>335</v>
      </c>
      <c r="C724" t="s">
        <v>4938</v>
      </c>
    </row>
    <row r="725" spans="2:3">
      <c r="B725" s="116" t="s">
        <v>336</v>
      </c>
      <c r="C725" t="s">
        <v>4939</v>
      </c>
    </row>
    <row r="726" spans="2:3">
      <c r="B726" s="116" t="s">
        <v>337</v>
      </c>
      <c r="C726" t="s">
        <v>4940</v>
      </c>
    </row>
    <row r="727" spans="2:3">
      <c r="B727" s="116" t="s">
        <v>338</v>
      </c>
      <c r="C727" t="s">
        <v>4941</v>
      </c>
    </row>
    <row r="728" spans="2:3">
      <c r="B728" s="116" t="s">
        <v>339</v>
      </c>
      <c r="C728" t="s">
        <v>4942</v>
      </c>
    </row>
    <row r="729" spans="2:3">
      <c r="B729" s="116" t="s">
        <v>340</v>
      </c>
      <c r="C729" t="s">
        <v>4943</v>
      </c>
    </row>
    <row r="730" spans="2:3">
      <c r="B730" s="116" t="s">
        <v>341</v>
      </c>
      <c r="C730" t="s">
        <v>4944</v>
      </c>
    </row>
    <row r="731" spans="2:3">
      <c r="B731" s="116" t="s">
        <v>342</v>
      </c>
      <c r="C731" t="s">
        <v>4945</v>
      </c>
    </row>
    <row r="732" spans="2:3">
      <c r="B732" s="116" t="s">
        <v>1393</v>
      </c>
      <c r="C732" t="s">
        <v>4946</v>
      </c>
    </row>
    <row r="733" spans="2:3">
      <c r="B733" s="116" t="s">
        <v>1394</v>
      </c>
      <c r="C733" t="s">
        <v>4947</v>
      </c>
    </row>
    <row r="734" spans="2:3">
      <c r="B734" s="116" t="s">
        <v>1395</v>
      </c>
      <c r="C734" t="s">
        <v>4948</v>
      </c>
    </row>
    <row r="735" spans="2:3">
      <c r="B735" s="116" t="s">
        <v>343</v>
      </c>
      <c r="C735" t="s">
        <v>4949</v>
      </c>
    </row>
    <row r="736" spans="2:3">
      <c r="B736" s="116" t="s">
        <v>344</v>
      </c>
      <c r="C736" t="s">
        <v>4950</v>
      </c>
    </row>
    <row r="737" spans="2:3">
      <c r="B737" s="116" t="s">
        <v>1396</v>
      </c>
      <c r="C737" t="s">
        <v>4951</v>
      </c>
    </row>
    <row r="738" spans="2:3">
      <c r="B738" s="116" t="s">
        <v>345</v>
      </c>
      <c r="C738" t="s">
        <v>4952</v>
      </c>
    </row>
    <row r="739" spans="2:3">
      <c r="B739" s="116" t="s">
        <v>3323</v>
      </c>
      <c r="C739" t="s">
        <v>4953</v>
      </c>
    </row>
    <row r="740" spans="2:3">
      <c r="B740" s="116" t="s">
        <v>346</v>
      </c>
      <c r="C740" t="s">
        <v>4954</v>
      </c>
    </row>
    <row r="741" spans="2:3">
      <c r="B741" s="116" t="s">
        <v>347</v>
      </c>
      <c r="C741" t="s">
        <v>4955</v>
      </c>
    </row>
    <row r="742" spans="2:3">
      <c r="B742" s="116" t="s">
        <v>348</v>
      </c>
      <c r="C742" t="s">
        <v>4956</v>
      </c>
    </row>
    <row r="743" spans="2:3">
      <c r="B743" s="116" t="s">
        <v>349</v>
      </c>
      <c r="C743" t="s">
        <v>1106</v>
      </c>
    </row>
    <row r="744" spans="2:3">
      <c r="B744" s="116" t="s">
        <v>350</v>
      </c>
      <c r="C744" t="s">
        <v>4957</v>
      </c>
    </row>
    <row r="745" spans="2:3">
      <c r="B745" s="116" t="s">
        <v>1397</v>
      </c>
      <c r="C745" t="s">
        <v>4958</v>
      </c>
    </row>
    <row r="746" spans="2:3">
      <c r="B746" s="116" t="s">
        <v>351</v>
      </c>
      <c r="C746" t="s">
        <v>4959</v>
      </c>
    </row>
    <row r="747" spans="2:3">
      <c r="B747" s="116" t="s">
        <v>1398</v>
      </c>
      <c r="C747" t="s">
        <v>4960</v>
      </c>
    </row>
    <row r="748" spans="2:3">
      <c r="B748" s="116" t="s">
        <v>1399</v>
      </c>
      <c r="C748" t="s">
        <v>4961</v>
      </c>
    </row>
    <row r="749" spans="2:3">
      <c r="B749" s="116" t="s">
        <v>352</v>
      </c>
      <c r="C749" t="s">
        <v>4962</v>
      </c>
    </row>
    <row r="750" spans="2:3">
      <c r="B750" s="116" t="s">
        <v>353</v>
      </c>
      <c r="C750" t="s">
        <v>4963</v>
      </c>
    </row>
    <row r="751" spans="2:3">
      <c r="B751" s="116" t="s">
        <v>354</v>
      </c>
      <c r="C751" t="s">
        <v>4964</v>
      </c>
    </row>
    <row r="752" spans="2:3">
      <c r="B752" s="116" t="s">
        <v>1400</v>
      </c>
      <c r="C752" t="s">
        <v>4965</v>
      </c>
    </row>
    <row r="753" spans="2:3">
      <c r="B753" s="116" t="s">
        <v>3772</v>
      </c>
      <c r="C753" t="s">
        <v>4966</v>
      </c>
    </row>
    <row r="754" spans="2:3">
      <c r="B754" s="116" t="s">
        <v>355</v>
      </c>
      <c r="C754" t="s">
        <v>4967</v>
      </c>
    </row>
    <row r="755" spans="2:3">
      <c r="B755" s="116" t="s">
        <v>356</v>
      </c>
      <c r="C755" t="s">
        <v>4968</v>
      </c>
    </row>
    <row r="756" spans="2:3">
      <c r="B756" s="116" t="s">
        <v>357</v>
      </c>
      <c r="C756" t="s">
        <v>4969</v>
      </c>
    </row>
    <row r="757" spans="2:3">
      <c r="B757" s="116" t="s">
        <v>1401</v>
      </c>
      <c r="C757" t="s">
        <v>4260</v>
      </c>
    </row>
    <row r="758" spans="2:3">
      <c r="B758" s="116" t="s">
        <v>358</v>
      </c>
      <c r="C758" t="s">
        <v>4272</v>
      </c>
    </row>
    <row r="759" spans="2:3">
      <c r="B759" s="116" t="s">
        <v>359</v>
      </c>
      <c r="C759" t="s">
        <v>4970</v>
      </c>
    </row>
    <row r="760" spans="2:3">
      <c r="B760" s="116" t="s">
        <v>3773</v>
      </c>
      <c r="C760" t="s">
        <v>4971</v>
      </c>
    </row>
    <row r="761" spans="2:3">
      <c r="B761" s="116" t="s">
        <v>1402</v>
      </c>
      <c r="C761" t="s">
        <v>4972</v>
      </c>
    </row>
    <row r="762" spans="2:3">
      <c r="B762" s="116" t="s">
        <v>3774</v>
      </c>
      <c r="C762" t="s">
        <v>4973</v>
      </c>
    </row>
    <row r="763" spans="2:3">
      <c r="B763" s="116" t="s">
        <v>3775</v>
      </c>
      <c r="C763" t="s">
        <v>4974</v>
      </c>
    </row>
    <row r="764" spans="2:3">
      <c r="B764" s="116" t="s">
        <v>360</v>
      </c>
      <c r="C764" t="s">
        <v>4975</v>
      </c>
    </row>
    <row r="765" spans="2:3">
      <c r="B765" s="116" t="s">
        <v>361</v>
      </c>
      <c r="C765" t="s">
        <v>4976</v>
      </c>
    </row>
    <row r="766" spans="2:3">
      <c r="B766" s="116" t="s">
        <v>1403</v>
      </c>
      <c r="C766" t="s">
        <v>4977</v>
      </c>
    </row>
    <row r="767" spans="2:3">
      <c r="B767" s="116" t="s">
        <v>4978</v>
      </c>
      <c r="C767" t="s">
        <v>4979</v>
      </c>
    </row>
    <row r="768" spans="2:3">
      <c r="B768" s="116" t="s">
        <v>1404</v>
      </c>
      <c r="C768" t="s">
        <v>4980</v>
      </c>
    </row>
    <row r="769" spans="2:3">
      <c r="B769" s="116" t="s">
        <v>1405</v>
      </c>
      <c r="C769" t="s">
        <v>4981</v>
      </c>
    </row>
    <row r="770" spans="2:3">
      <c r="B770" s="116" t="s">
        <v>1406</v>
      </c>
      <c r="C770" t="s">
        <v>4982</v>
      </c>
    </row>
    <row r="771" spans="2:3">
      <c r="B771" s="116" t="s">
        <v>3324</v>
      </c>
      <c r="C771" t="s">
        <v>4983</v>
      </c>
    </row>
    <row r="772" spans="2:3">
      <c r="B772" s="116" t="s">
        <v>1407</v>
      </c>
      <c r="C772" t="s">
        <v>4984</v>
      </c>
    </row>
    <row r="773" spans="2:3">
      <c r="B773" s="116" t="s">
        <v>3325</v>
      </c>
      <c r="C773" t="s">
        <v>4985</v>
      </c>
    </row>
    <row r="774" spans="2:3">
      <c r="B774" s="116" t="s">
        <v>362</v>
      </c>
      <c r="C774" t="s">
        <v>4986</v>
      </c>
    </row>
    <row r="775" spans="2:3">
      <c r="B775" s="116" t="s">
        <v>1408</v>
      </c>
      <c r="C775" t="s">
        <v>4987</v>
      </c>
    </row>
    <row r="776" spans="2:3">
      <c r="B776" s="116" t="s">
        <v>363</v>
      </c>
      <c r="C776" t="s">
        <v>4988</v>
      </c>
    </row>
    <row r="777" spans="2:3">
      <c r="B777" s="116" t="s">
        <v>1409</v>
      </c>
      <c r="C777" t="s">
        <v>4989</v>
      </c>
    </row>
    <row r="778" spans="2:3">
      <c r="B778" s="116" t="s">
        <v>1410</v>
      </c>
      <c r="C778" t="s">
        <v>4990</v>
      </c>
    </row>
    <row r="779" spans="2:3">
      <c r="B779" s="116" t="s">
        <v>1411</v>
      </c>
      <c r="C779" t="s">
        <v>4991</v>
      </c>
    </row>
    <row r="780" spans="2:3">
      <c r="B780" s="116" t="s">
        <v>364</v>
      </c>
      <c r="C780" t="s">
        <v>4992</v>
      </c>
    </row>
    <row r="781" spans="2:3">
      <c r="B781" s="116" t="s">
        <v>365</v>
      </c>
      <c r="C781" t="s">
        <v>4993</v>
      </c>
    </row>
    <row r="782" spans="2:3">
      <c r="B782" s="116" t="s">
        <v>366</v>
      </c>
      <c r="C782" t="s">
        <v>4994</v>
      </c>
    </row>
    <row r="783" spans="2:3">
      <c r="B783" s="116" t="s">
        <v>1412</v>
      </c>
      <c r="C783" t="s">
        <v>4995</v>
      </c>
    </row>
    <row r="784" spans="2:3">
      <c r="B784" s="116" t="s">
        <v>1413</v>
      </c>
      <c r="C784" t="s">
        <v>4996</v>
      </c>
    </row>
    <row r="785" spans="2:3">
      <c r="B785" s="116" t="s">
        <v>1414</v>
      </c>
      <c r="C785" t="s">
        <v>1017</v>
      </c>
    </row>
    <row r="786" spans="2:3">
      <c r="B786" s="116" t="s">
        <v>1415</v>
      </c>
      <c r="C786" t="s">
        <v>4997</v>
      </c>
    </row>
    <row r="787" spans="2:3">
      <c r="B787" s="116" t="s">
        <v>367</v>
      </c>
      <c r="C787" t="s">
        <v>4998</v>
      </c>
    </row>
    <row r="788" spans="2:3">
      <c r="B788" s="116" t="s">
        <v>368</v>
      </c>
      <c r="C788" t="s">
        <v>4999</v>
      </c>
    </row>
    <row r="789" spans="2:3">
      <c r="B789" s="116" t="s">
        <v>1416</v>
      </c>
      <c r="C789" t="s">
        <v>5000</v>
      </c>
    </row>
    <row r="790" spans="2:3">
      <c r="B790" s="116" t="s">
        <v>369</v>
      </c>
      <c r="C790" t="s">
        <v>5001</v>
      </c>
    </row>
    <row r="791" spans="2:3">
      <c r="B791" s="116" t="s">
        <v>370</v>
      </c>
      <c r="C791" t="s">
        <v>5002</v>
      </c>
    </row>
    <row r="792" spans="2:3">
      <c r="B792" s="116" t="s">
        <v>1417</v>
      </c>
      <c r="C792" t="s">
        <v>5003</v>
      </c>
    </row>
    <row r="793" spans="2:3">
      <c r="B793" s="116" t="s">
        <v>3326</v>
      </c>
      <c r="C793" t="s">
        <v>1160</v>
      </c>
    </row>
    <row r="794" spans="2:3">
      <c r="B794" s="116" t="s">
        <v>3776</v>
      </c>
      <c r="C794" t="s">
        <v>5004</v>
      </c>
    </row>
    <row r="795" spans="2:3">
      <c r="B795" s="116" t="s">
        <v>3777</v>
      </c>
      <c r="C795" t="s">
        <v>5005</v>
      </c>
    </row>
    <row r="796" spans="2:3">
      <c r="B796" s="116" t="s">
        <v>3778</v>
      </c>
      <c r="C796" t="s">
        <v>4868</v>
      </c>
    </row>
    <row r="797" spans="2:3">
      <c r="B797" s="116" t="s">
        <v>3779</v>
      </c>
      <c r="C797" t="s">
        <v>5006</v>
      </c>
    </row>
    <row r="798" spans="2:3">
      <c r="B798" s="116" t="s">
        <v>3780</v>
      </c>
      <c r="C798" t="s">
        <v>3781</v>
      </c>
    </row>
    <row r="799" spans="2:3">
      <c r="B799" s="116" t="s">
        <v>3782</v>
      </c>
      <c r="C799" t="s">
        <v>3783</v>
      </c>
    </row>
    <row r="800" spans="2:3">
      <c r="B800" s="116" t="s">
        <v>5007</v>
      </c>
      <c r="C800" t="s">
        <v>5008</v>
      </c>
    </row>
    <row r="801" spans="2:3">
      <c r="B801" s="116" t="s">
        <v>5009</v>
      </c>
      <c r="C801" t="s">
        <v>5010</v>
      </c>
    </row>
    <row r="802" spans="2:3">
      <c r="B802" s="116" t="s">
        <v>5011</v>
      </c>
      <c r="C802" t="s">
        <v>5012</v>
      </c>
    </row>
    <row r="803" spans="2:3">
      <c r="B803" s="116" t="s">
        <v>371</v>
      </c>
      <c r="C803" t="s">
        <v>5013</v>
      </c>
    </row>
    <row r="804" spans="2:3">
      <c r="B804" s="116" t="s">
        <v>372</v>
      </c>
      <c r="C804" t="s">
        <v>5013</v>
      </c>
    </row>
    <row r="805" spans="2:3">
      <c r="B805" s="116" t="s">
        <v>1418</v>
      </c>
      <c r="C805" t="s">
        <v>5014</v>
      </c>
    </row>
    <row r="806" spans="2:3">
      <c r="B806" s="116" t="s">
        <v>1419</v>
      </c>
      <c r="C806" t="s">
        <v>5015</v>
      </c>
    </row>
    <row r="807" spans="2:3">
      <c r="B807" s="116" t="s">
        <v>1420</v>
      </c>
      <c r="C807" t="s">
        <v>5016</v>
      </c>
    </row>
    <row r="808" spans="2:3">
      <c r="B808" s="116" t="s">
        <v>1421</v>
      </c>
      <c r="C808" t="s">
        <v>5017</v>
      </c>
    </row>
    <row r="809" spans="2:3">
      <c r="B809" s="116" t="s">
        <v>1422</v>
      </c>
      <c r="C809" t="s">
        <v>5018</v>
      </c>
    </row>
    <row r="810" spans="2:3">
      <c r="B810" s="116" t="s">
        <v>1423</v>
      </c>
      <c r="C810" t="s">
        <v>5019</v>
      </c>
    </row>
    <row r="811" spans="2:3">
      <c r="B811" s="116" t="s">
        <v>1424</v>
      </c>
      <c r="C811" t="s">
        <v>5020</v>
      </c>
    </row>
    <row r="812" spans="2:3">
      <c r="B812" s="116" t="s">
        <v>1425</v>
      </c>
      <c r="C812" t="s">
        <v>5021</v>
      </c>
    </row>
    <row r="813" spans="2:3">
      <c r="B813" s="116" t="s">
        <v>1426</v>
      </c>
      <c r="C813" t="s">
        <v>5022</v>
      </c>
    </row>
    <row r="814" spans="2:3">
      <c r="B814" s="116" t="s">
        <v>1427</v>
      </c>
      <c r="C814" t="s">
        <v>5023</v>
      </c>
    </row>
    <row r="815" spans="2:3">
      <c r="B815" s="116" t="s">
        <v>1428</v>
      </c>
      <c r="C815" t="s">
        <v>5024</v>
      </c>
    </row>
    <row r="816" spans="2:3">
      <c r="B816" s="116" t="s">
        <v>1429</v>
      </c>
      <c r="C816" t="s">
        <v>1057</v>
      </c>
    </row>
    <row r="817" spans="2:3">
      <c r="B817" s="116" t="s">
        <v>1430</v>
      </c>
      <c r="C817" t="s">
        <v>5025</v>
      </c>
    </row>
    <row r="818" spans="2:3">
      <c r="B818" s="116" t="s">
        <v>1431</v>
      </c>
      <c r="C818" t="s">
        <v>5026</v>
      </c>
    </row>
    <row r="819" spans="2:3">
      <c r="B819" s="116" t="s">
        <v>373</v>
      </c>
      <c r="C819" t="s">
        <v>1107</v>
      </c>
    </row>
    <row r="820" spans="2:3">
      <c r="B820" s="116" t="s">
        <v>1432</v>
      </c>
      <c r="C820" t="s">
        <v>5027</v>
      </c>
    </row>
    <row r="821" spans="2:3">
      <c r="B821" s="116" t="s">
        <v>374</v>
      </c>
      <c r="C821" t="s">
        <v>5028</v>
      </c>
    </row>
    <row r="822" spans="2:3">
      <c r="B822" s="116" t="s">
        <v>375</v>
      </c>
      <c r="C822" t="s">
        <v>5029</v>
      </c>
    </row>
    <row r="823" spans="2:3">
      <c r="B823" s="116" t="s">
        <v>376</v>
      </c>
      <c r="C823" t="s">
        <v>5030</v>
      </c>
    </row>
    <row r="824" spans="2:3">
      <c r="B824" s="116" t="s">
        <v>1433</v>
      </c>
      <c r="C824" t="s">
        <v>5031</v>
      </c>
    </row>
    <row r="825" spans="2:3">
      <c r="B825" s="116" t="s">
        <v>1434</v>
      </c>
      <c r="C825" t="s">
        <v>5032</v>
      </c>
    </row>
    <row r="826" spans="2:3">
      <c r="B826" s="116" t="s">
        <v>1435</v>
      </c>
      <c r="C826" t="s">
        <v>5033</v>
      </c>
    </row>
    <row r="827" spans="2:3">
      <c r="B827" s="116" t="s">
        <v>1436</v>
      </c>
      <c r="C827" t="s">
        <v>5034</v>
      </c>
    </row>
    <row r="828" spans="2:3">
      <c r="B828" s="116" t="s">
        <v>1437</v>
      </c>
      <c r="C828" t="s">
        <v>5035</v>
      </c>
    </row>
    <row r="829" spans="2:3">
      <c r="B829" s="116" t="s">
        <v>1438</v>
      </c>
      <c r="C829" t="s">
        <v>5036</v>
      </c>
    </row>
    <row r="830" spans="2:3">
      <c r="B830" s="116" t="s">
        <v>1439</v>
      </c>
      <c r="C830" t="s">
        <v>1059</v>
      </c>
    </row>
    <row r="831" spans="2:3">
      <c r="B831" s="116" t="s">
        <v>1440</v>
      </c>
      <c r="C831" t="s">
        <v>5037</v>
      </c>
    </row>
    <row r="832" spans="2:3">
      <c r="B832" s="116" t="s">
        <v>1441</v>
      </c>
      <c r="C832" t="s">
        <v>1061</v>
      </c>
    </row>
    <row r="833" spans="2:3">
      <c r="B833" s="116" t="s">
        <v>1442</v>
      </c>
      <c r="C833" t="s">
        <v>5038</v>
      </c>
    </row>
    <row r="834" spans="2:3">
      <c r="B834" s="116" t="s">
        <v>1443</v>
      </c>
      <c r="C834" t="s">
        <v>1108</v>
      </c>
    </row>
    <row r="835" spans="2:3">
      <c r="B835" s="116" t="s">
        <v>1444</v>
      </c>
      <c r="C835" t="s">
        <v>1058</v>
      </c>
    </row>
    <row r="836" spans="2:3">
      <c r="B836" s="116" t="s">
        <v>1445</v>
      </c>
      <c r="C836" t="s">
        <v>5039</v>
      </c>
    </row>
    <row r="837" spans="2:3">
      <c r="B837" s="116" t="s">
        <v>1446</v>
      </c>
      <c r="C837" t="s">
        <v>1065</v>
      </c>
    </row>
    <row r="838" spans="2:3">
      <c r="B838" s="116" t="s">
        <v>1447</v>
      </c>
      <c r="C838" t="s">
        <v>5040</v>
      </c>
    </row>
    <row r="839" spans="2:3">
      <c r="B839" s="116" t="s">
        <v>1448</v>
      </c>
      <c r="C839" t="s">
        <v>1065</v>
      </c>
    </row>
    <row r="840" spans="2:3">
      <c r="B840" s="116" t="s">
        <v>3327</v>
      </c>
      <c r="C840" t="s">
        <v>3102</v>
      </c>
    </row>
    <row r="841" spans="2:3">
      <c r="B841" s="116" t="s">
        <v>3328</v>
      </c>
      <c r="C841" t="s">
        <v>5041</v>
      </c>
    </row>
    <row r="842" spans="2:3">
      <c r="B842" s="116" t="s">
        <v>3329</v>
      </c>
      <c r="C842" t="s">
        <v>3109</v>
      </c>
    </row>
    <row r="843" spans="2:3">
      <c r="B843" s="116" t="s">
        <v>5042</v>
      </c>
      <c r="C843" t="s">
        <v>5043</v>
      </c>
    </row>
    <row r="844" spans="2:3">
      <c r="B844" s="116" t="s">
        <v>5044</v>
      </c>
      <c r="C844" t="s">
        <v>5045</v>
      </c>
    </row>
    <row r="845" spans="2:3">
      <c r="B845" s="116" t="s">
        <v>5046</v>
      </c>
      <c r="C845" t="s">
        <v>5047</v>
      </c>
    </row>
    <row r="846" spans="2:3">
      <c r="B846" s="116" t="s">
        <v>3330</v>
      </c>
      <c r="C846" t="s">
        <v>5048</v>
      </c>
    </row>
    <row r="847" spans="2:3">
      <c r="B847" s="116" t="s">
        <v>377</v>
      </c>
      <c r="C847" t="s">
        <v>1109</v>
      </c>
    </row>
    <row r="848" spans="2:3">
      <c r="B848" s="116" t="s">
        <v>378</v>
      </c>
      <c r="C848" t="s">
        <v>5049</v>
      </c>
    </row>
    <row r="849" spans="2:3">
      <c r="B849" s="116" t="s">
        <v>379</v>
      </c>
      <c r="C849" t="s">
        <v>5050</v>
      </c>
    </row>
    <row r="850" spans="2:3">
      <c r="B850" s="116" t="s">
        <v>1449</v>
      </c>
      <c r="C850" t="s">
        <v>5051</v>
      </c>
    </row>
    <row r="851" spans="2:3">
      <c r="B851" s="116" t="s">
        <v>380</v>
      </c>
      <c r="C851" t="s">
        <v>5052</v>
      </c>
    </row>
    <row r="852" spans="2:3">
      <c r="B852" s="116" t="s">
        <v>381</v>
      </c>
      <c r="C852" t="s">
        <v>5053</v>
      </c>
    </row>
    <row r="853" spans="2:3">
      <c r="B853" s="116" t="s">
        <v>382</v>
      </c>
      <c r="C853" t="s">
        <v>5054</v>
      </c>
    </row>
    <row r="854" spans="2:3">
      <c r="B854" s="116" t="s">
        <v>1450</v>
      </c>
      <c r="C854" t="s">
        <v>4260</v>
      </c>
    </row>
    <row r="855" spans="2:3">
      <c r="B855" s="116" t="s">
        <v>1451</v>
      </c>
      <c r="C855" t="s">
        <v>4807</v>
      </c>
    </row>
    <row r="856" spans="2:3">
      <c r="B856" s="116" t="s">
        <v>383</v>
      </c>
      <c r="C856" t="s">
        <v>1125</v>
      </c>
    </row>
    <row r="857" spans="2:3">
      <c r="B857" s="116" t="s">
        <v>1452</v>
      </c>
      <c r="C857" t="s">
        <v>5055</v>
      </c>
    </row>
    <row r="858" spans="2:3">
      <c r="B858" s="116" t="s">
        <v>1453</v>
      </c>
      <c r="C858" t="s">
        <v>5056</v>
      </c>
    </row>
    <row r="859" spans="2:3">
      <c r="B859" s="116" t="s">
        <v>1454</v>
      </c>
      <c r="C859" t="s">
        <v>5057</v>
      </c>
    </row>
    <row r="860" spans="2:3">
      <c r="B860" s="116" t="s">
        <v>1455</v>
      </c>
      <c r="C860" t="s">
        <v>5058</v>
      </c>
    </row>
    <row r="861" spans="2:3">
      <c r="B861" s="116" t="s">
        <v>1456</v>
      </c>
      <c r="C861" t="s">
        <v>5059</v>
      </c>
    </row>
    <row r="862" spans="2:3">
      <c r="B862" s="116" t="s">
        <v>384</v>
      </c>
      <c r="C862" t="s">
        <v>5060</v>
      </c>
    </row>
    <row r="863" spans="2:3">
      <c r="B863" s="116" t="s">
        <v>385</v>
      </c>
      <c r="C863" t="s">
        <v>5061</v>
      </c>
    </row>
    <row r="864" spans="2:3">
      <c r="B864" s="116" t="s">
        <v>1457</v>
      </c>
      <c r="C864" t="s">
        <v>5062</v>
      </c>
    </row>
    <row r="865" spans="2:3">
      <c r="B865" s="116" t="s">
        <v>1458</v>
      </c>
      <c r="C865" t="s">
        <v>5063</v>
      </c>
    </row>
    <row r="866" spans="2:3">
      <c r="B866" s="116" t="s">
        <v>386</v>
      </c>
      <c r="C866" t="s">
        <v>5064</v>
      </c>
    </row>
    <row r="867" spans="2:3">
      <c r="B867" s="116" t="s">
        <v>387</v>
      </c>
      <c r="C867" t="s">
        <v>5065</v>
      </c>
    </row>
    <row r="868" spans="2:3">
      <c r="B868" s="116" t="s">
        <v>388</v>
      </c>
      <c r="C868" t="s">
        <v>5066</v>
      </c>
    </row>
    <row r="869" spans="2:3">
      <c r="B869" s="116" t="s">
        <v>1459</v>
      </c>
      <c r="C869" t="s">
        <v>5067</v>
      </c>
    </row>
    <row r="870" spans="2:3">
      <c r="B870" s="116" t="s">
        <v>1460</v>
      </c>
      <c r="C870" t="s">
        <v>5068</v>
      </c>
    </row>
    <row r="871" spans="2:3">
      <c r="B871" s="116" t="s">
        <v>3331</v>
      </c>
      <c r="C871" t="s">
        <v>5069</v>
      </c>
    </row>
    <row r="872" spans="2:3">
      <c r="B872" s="116" t="s">
        <v>3332</v>
      </c>
      <c r="C872" t="s">
        <v>5070</v>
      </c>
    </row>
    <row r="873" spans="2:3">
      <c r="B873" s="116" t="s">
        <v>3333</v>
      </c>
      <c r="C873" t="s">
        <v>5071</v>
      </c>
    </row>
    <row r="874" spans="2:3">
      <c r="B874" s="116" t="s">
        <v>3334</v>
      </c>
      <c r="C874" t="s">
        <v>5072</v>
      </c>
    </row>
    <row r="875" spans="2:3">
      <c r="B875" s="116" t="s">
        <v>3335</v>
      </c>
      <c r="C875" t="s">
        <v>5073</v>
      </c>
    </row>
    <row r="876" spans="2:3">
      <c r="B876" s="116" t="s">
        <v>389</v>
      </c>
      <c r="C876" t="s">
        <v>5074</v>
      </c>
    </row>
    <row r="877" spans="2:3">
      <c r="B877" s="116" t="s">
        <v>3336</v>
      </c>
      <c r="C877" t="s">
        <v>5075</v>
      </c>
    </row>
    <row r="878" spans="2:3">
      <c r="B878" s="116" t="s">
        <v>390</v>
      </c>
      <c r="C878" t="s">
        <v>5076</v>
      </c>
    </row>
    <row r="879" spans="2:3">
      <c r="B879" s="116" t="s">
        <v>391</v>
      </c>
      <c r="C879" t="s">
        <v>5077</v>
      </c>
    </row>
    <row r="880" spans="2:3">
      <c r="B880" s="116" t="s">
        <v>392</v>
      </c>
      <c r="C880" t="s">
        <v>5078</v>
      </c>
    </row>
    <row r="881" spans="2:3">
      <c r="B881" s="116" t="s">
        <v>1461</v>
      </c>
      <c r="C881" t="s">
        <v>5079</v>
      </c>
    </row>
    <row r="882" spans="2:3">
      <c r="B882" s="116" t="s">
        <v>393</v>
      </c>
      <c r="C882" t="s">
        <v>5080</v>
      </c>
    </row>
    <row r="883" spans="2:3">
      <c r="B883" s="116" t="s">
        <v>394</v>
      </c>
      <c r="C883" t="s">
        <v>5081</v>
      </c>
    </row>
    <row r="884" spans="2:3">
      <c r="B884" s="116" t="s">
        <v>1462</v>
      </c>
      <c r="C884" t="s">
        <v>5082</v>
      </c>
    </row>
    <row r="885" spans="2:3">
      <c r="B885" s="116" t="s">
        <v>395</v>
      </c>
      <c r="C885" t="s">
        <v>5083</v>
      </c>
    </row>
    <row r="886" spans="2:3">
      <c r="B886" s="116" t="s">
        <v>396</v>
      </c>
      <c r="C886" t="s">
        <v>5084</v>
      </c>
    </row>
    <row r="887" spans="2:3">
      <c r="B887" s="116" t="s">
        <v>397</v>
      </c>
      <c r="C887" t="s">
        <v>5085</v>
      </c>
    </row>
    <row r="888" spans="2:3">
      <c r="B888" s="116" t="s">
        <v>398</v>
      </c>
      <c r="C888" t="s">
        <v>5086</v>
      </c>
    </row>
    <row r="889" spans="2:3">
      <c r="B889" s="116" t="s">
        <v>399</v>
      </c>
      <c r="C889" t="s">
        <v>5087</v>
      </c>
    </row>
    <row r="890" spans="2:3">
      <c r="B890" s="116" t="s">
        <v>1463</v>
      </c>
      <c r="C890" t="s">
        <v>5088</v>
      </c>
    </row>
    <row r="891" spans="2:3">
      <c r="B891" s="116" t="s">
        <v>400</v>
      </c>
      <c r="C891" t="s">
        <v>5089</v>
      </c>
    </row>
    <row r="892" spans="2:3">
      <c r="B892" s="116" t="s">
        <v>401</v>
      </c>
      <c r="C892" t="s">
        <v>5090</v>
      </c>
    </row>
    <row r="893" spans="2:3">
      <c r="B893" s="116" t="s">
        <v>402</v>
      </c>
      <c r="C893" t="s">
        <v>5091</v>
      </c>
    </row>
    <row r="894" spans="2:3">
      <c r="B894" s="116" t="s">
        <v>403</v>
      </c>
      <c r="C894" t="s">
        <v>5092</v>
      </c>
    </row>
    <row r="895" spans="2:3">
      <c r="B895" s="116" t="s">
        <v>1464</v>
      </c>
      <c r="C895" t="s">
        <v>5093</v>
      </c>
    </row>
    <row r="896" spans="2:3">
      <c r="B896" s="116" t="s">
        <v>404</v>
      </c>
      <c r="C896" t="s">
        <v>5094</v>
      </c>
    </row>
    <row r="897" spans="2:3">
      <c r="B897" s="116" t="s">
        <v>1465</v>
      </c>
      <c r="C897" t="s">
        <v>4260</v>
      </c>
    </row>
    <row r="898" spans="2:3">
      <c r="B898" s="116" t="s">
        <v>1466</v>
      </c>
      <c r="C898" t="s">
        <v>5095</v>
      </c>
    </row>
    <row r="899" spans="2:3">
      <c r="B899" s="116" t="s">
        <v>1467</v>
      </c>
      <c r="C899" t="s">
        <v>5096</v>
      </c>
    </row>
    <row r="900" spans="2:3">
      <c r="B900" s="116" t="s">
        <v>405</v>
      </c>
      <c r="C900" t="s">
        <v>5097</v>
      </c>
    </row>
    <row r="901" spans="2:3">
      <c r="B901" s="116" t="s">
        <v>3337</v>
      </c>
      <c r="C901" t="s">
        <v>5098</v>
      </c>
    </row>
    <row r="902" spans="2:3">
      <c r="B902" s="116" t="s">
        <v>3338</v>
      </c>
      <c r="C902" t="s">
        <v>5099</v>
      </c>
    </row>
    <row r="903" spans="2:3">
      <c r="B903" s="116" t="s">
        <v>1468</v>
      </c>
      <c r="C903" t="s">
        <v>5100</v>
      </c>
    </row>
    <row r="904" spans="2:3">
      <c r="B904" s="116" t="s">
        <v>3784</v>
      </c>
      <c r="C904" t="s">
        <v>5101</v>
      </c>
    </row>
    <row r="905" spans="2:3">
      <c r="B905" s="116" t="s">
        <v>3339</v>
      </c>
      <c r="C905" t="s">
        <v>5102</v>
      </c>
    </row>
    <row r="906" spans="2:3">
      <c r="B906" s="116" t="s">
        <v>3340</v>
      </c>
      <c r="C906" t="s">
        <v>5103</v>
      </c>
    </row>
    <row r="907" spans="2:3">
      <c r="B907" s="116" t="s">
        <v>3341</v>
      </c>
      <c r="C907" t="s">
        <v>3342</v>
      </c>
    </row>
    <row r="908" spans="2:3">
      <c r="B908" s="116" t="s">
        <v>3343</v>
      </c>
      <c r="C908" t="s">
        <v>5104</v>
      </c>
    </row>
    <row r="909" spans="2:3">
      <c r="B909" s="116" t="s">
        <v>3344</v>
      </c>
      <c r="C909" t="s">
        <v>5105</v>
      </c>
    </row>
    <row r="910" spans="2:3">
      <c r="B910" s="116" t="s">
        <v>3345</v>
      </c>
      <c r="C910" t="s">
        <v>5106</v>
      </c>
    </row>
    <row r="911" spans="2:3">
      <c r="B911" s="116" t="s">
        <v>3346</v>
      </c>
      <c r="C911" t="s">
        <v>5107</v>
      </c>
    </row>
    <row r="912" spans="2:3">
      <c r="B912" s="116" t="s">
        <v>3347</v>
      </c>
      <c r="C912" t="s">
        <v>5108</v>
      </c>
    </row>
    <row r="913" spans="2:3">
      <c r="B913" s="116" t="s">
        <v>3785</v>
      </c>
      <c r="C913" t="s">
        <v>5109</v>
      </c>
    </row>
    <row r="914" spans="2:3">
      <c r="B914" s="116" t="s">
        <v>406</v>
      </c>
      <c r="C914" t="s">
        <v>1110</v>
      </c>
    </row>
    <row r="915" spans="2:3">
      <c r="B915" s="116" t="s">
        <v>407</v>
      </c>
      <c r="C915" t="s">
        <v>5110</v>
      </c>
    </row>
    <row r="916" spans="2:3">
      <c r="B916" s="116" t="s">
        <v>408</v>
      </c>
      <c r="C916" t="s">
        <v>5111</v>
      </c>
    </row>
    <row r="917" spans="2:3">
      <c r="B917" s="116" t="s">
        <v>409</v>
      </c>
      <c r="C917" t="s">
        <v>5112</v>
      </c>
    </row>
    <row r="918" spans="2:3">
      <c r="B918" s="116" t="s">
        <v>410</v>
      </c>
      <c r="C918" t="s">
        <v>5113</v>
      </c>
    </row>
    <row r="919" spans="2:3">
      <c r="B919" s="116" t="s">
        <v>411</v>
      </c>
      <c r="C919" t="s">
        <v>5114</v>
      </c>
    </row>
    <row r="920" spans="2:3">
      <c r="B920" s="116" t="s">
        <v>412</v>
      </c>
      <c r="C920" t="s">
        <v>5115</v>
      </c>
    </row>
    <row r="921" spans="2:3">
      <c r="B921" s="116" t="s">
        <v>5116</v>
      </c>
      <c r="C921" t="s">
        <v>5117</v>
      </c>
    </row>
    <row r="922" spans="2:3">
      <c r="B922" s="116" t="s">
        <v>413</v>
      </c>
      <c r="C922" t="s">
        <v>5118</v>
      </c>
    </row>
    <row r="923" spans="2:3">
      <c r="B923" s="116" t="s">
        <v>3348</v>
      </c>
      <c r="C923" t="s">
        <v>5119</v>
      </c>
    </row>
    <row r="924" spans="2:3">
      <c r="B924" s="116" t="s">
        <v>1469</v>
      </c>
      <c r="C924" t="s">
        <v>5120</v>
      </c>
    </row>
    <row r="925" spans="2:3">
      <c r="B925" s="116" t="s">
        <v>1470</v>
      </c>
      <c r="C925" t="s">
        <v>5121</v>
      </c>
    </row>
    <row r="926" spans="2:3">
      <c r="B926" s="116" t="s">
        <v>414</v>
      </c>
      <c r="C926" t="s">
        <v>5122</v>
      </c>
    </row>
    <row r="927" spans="2:3">
      <c r="B927" s="116" t="s">
        <v>415</v>
      </c>
      <c r="C927" t="s">
        <v>5123</v>
      </c>
    </row>
    <row r="928" spans="2:3">
      <c r="B928" s="116" t="s">
        <v>416</v>
      </c>
      <c r="C928" t="s">
        <v>5124</v>
      </c>
    </row>
    <row r="929" spans="2:3">
      <c r="B929" s="116" t="s">
        <v>417</v>
      </c>
      <c r="C929" t="s">
        <v>5125</v>
      </c>
    </row>
    <row r="930" spans="2:3">
      <c r="B930" s="116" t="s">
        <v>418</v>
      </c>
      <c r="C930" t="s">
        <v>5126</v>
      </c>
    </row>
    <row r="931" spans="2:3">
      <c r="B931" s="116" t="s">
        <v>419</v>
      </c>
      <c r="C931" t="s">
        <v>4822</v>
      </c>
    </row>
    <row r="932" spans="2:3">
      <c r="B932" s="116" t="s">
        <v>5127</v>
      </c>
      <c r="C932" t="s">
        <v>5128</v>
      </c>
    </row>
    <row r="933" spans="2:3">
      <c r="B933" s="116" t="s">
        <v>420</v>
      </c>
      <c r="C933" t="s">
        <v>5129</v>
      </c>
    </row>
    <row r="934" spans="2:3">
      <c r="B934" s="116" t="s">
        <v>421</v>
      </c>
      <c r="C934" t="s">
        <v>5130</v>
      </c>
    </row>
    <row r="935" spans="2:3">
      <c r="B935" s="116" t="s">
        <v>3349</v>
      </c>
      <c r="C935" t="s">
        <v>5131</v>
      </c>
    </row>
    <row r="936" spans="2:3">
      <c r="B936" s="116" t="s">
        <v>422</v>
      </c>
      <c r="C936" t="s">
        <v>5132</v>
      </c>
    </row>
    <row r="937" spans="2:3">
      <c r="B937" s="116" t="s">
        <v>423</v>
      </c>
      <c r="C937" t="s">
        <v>5133</v>
      </c>
    </row>
    <row r="938" spans="2:3">
      <c r="B938" s="116" t="s">
        <v>424</v>
      </c>
      <c r="C938" t="s">
        <v>5134</v>
      </c>
    </row>
    <row r="939" spans="2:3">
      <c r="B939" s="116" t="s">
        <v>1471</v>
      </c>
      <c r="C939" t="s">
        <v>4260</v>
      </c>
    </row>
    <row r="940" spans="2:3">
      <c r="B940" s="116" t="s">
        <v>425</v>
      </c>
      <c r="C940" t="s">
        <v>5135</v>
      </c>
    </row>
    <row r="941" spans="2:3">
      <c r="B941" s="116" t="s">
        <v>3350</v>
      </c>
      <c r="C941" t="s">
        <v>5136</v>
      </c>
    </row>
    <row r="942" spans="2:3">
      <c r="B942" s="116" t="s">
        <v>426</v>
      </c>
      <c r="C942" t="s">
        <v>5137</v>
      </c>
    </row>
    <row r="943" spans="2:3">
      <c r="B943" s="116" t="s">
        <v>3351</v>
      </c>
      <c r="C943" t="s">
        <v>5138</v>
      </c>
    </row>
    <row r="944" spans="2:3">
      <c r="B944" s="116" t="s">
        <v>427</v>
      </c>
      <c r="C944" t="s">
        <v>1111</v>
      </c>
    </row>
    <row r="945" spans="2:3">
      <c r="B945" s="116" t="s">
        <v>1472</v>
      </c>
      <c r="C945" t="s">
        <v>5139</v>
      </c>
    </row>
    <row r="946" spans="2:3">
      <c r="B946" s="116" t="s">
        <v>428</v>
      </c>
      <c r="C946" t="s">
        <v>5140</v>
      </c>
    </row>
    <row r="947" spans="2:3">
      <c r="B947" s="116" t="s">
        <v>1473</v>
      </c>
      <c r="C947" t="s">
        <v>5141</v>
      </c>
    </row>
    <row r="948" spans="2:3">
      <c r="B948" s="116" t="s">
        <v>429</v>
      </c>
      <c r="C948" t="s">
        <v>5142</v>
      </c>
    </row>
    <row r="949" spans="2:3">
      <c r="B949" s="116" t="s">
        <v>430</v>
      </c>
      <c r="C949" t="s">
        <v>5143</v>
      </c>
    </row>
    <row r="950" spans="2:3">
      <c r="B950" s="116" t="s">
        <v>1474</v>
      </c>
      <c r="C950" t="s">
        <v>5144</v>
      </c>
    </row>
    <row r="951" spans="2:3">
      <c r="B951" s="116" t="s">
        <v>1475</v>
      </c>
      <c r="C951" t="s">
        <v>5145</v>
      </c>
    </row>
    <row r="952" spans="2:3">
      <c r="B952" s="116" t="s">
        <v>1476</v>
      </c>
      <c r="C952" t="s">
        <v>5146</v>
      </c>
    </row>
    <row r="953" spans="2:3">
      <c r="B953" s="116" t="s">
        <v>3352</v>
      </c>
      <c r="C953" t="s">
        <v>4973</v>
      </c>
    </row>
    <row r="954" spans="2:3">
      <c r="B954" s="116" t="s">
        <v>3353</v>
      </c>
      <c r="C954" t="s">
        <v>5147</v>
      </c>
    </row>
    <row r="955" spans="2:3">
      <c r="B955" s="116" t="s">
        <v>3354</v>
      </c>
      <c r="C955" t="s">
        <v>5148</v>
      </c>
    </row>
    <row r="956" spans="2:3">
      <c r="B956" s="116" t="s">
        <v>5149</v>
      </c>
      <c r="C956" t="s">
        <v>5150</v>
      </c>
    </row>
    <row r="957" spans="2:3">
      <c r="B957" s="116" t="s">
        <v>431</v>
      </c>
      <c r="C957" t="s">
        <v>5151</v>
      </c>
    </row>
    <row r="958" spans="2:3">
      <c r="B958" s="116" t="s">
        <v>3355</v>
      </c>
      <c r="C958" t="s">
        <v>5152</v>
      </c>
    </row>
    <row r="959" spans="2:3">
      <c r="B959" s="116" t="s">
        <v>1477</v>
      </c>
      <c r="C959" t="s">
        <v>5153</v>
      </c>
    </row>
    <row r="960" spans="2:3">
      <c r="B960" s="116" t="s">
        <v>3356</v>
      </c>
      <c r="C960" t="s">
        <v>5154</v>
      </c>
    </row>
    <row r="961" spans="2:3">
      <c r="B961" s="116" t="s">
        <v>1478</v>
      </c>
      <c r="C961" t="s">
        <v>5155</v>
      </c>
    </row>
    <row r="962" spans="2:3">
      <c r="B962" s="116" t="s">
        <v>432</v>
      </c>
      <c r="C962" t="s">
        <v>5156</v>
      </c>
    </row>
    <row r="963" spans="2:3">
      <c r="B963" s="116" t="s">
        <v>1479</v>
      </c>
      <c r="C963" t="s">
        <v>5157</v>
      </c>
    </row>
    <row r="964" spans="2:3">
      <c r="B964" s="116" t="s">
        <v>433</v>
      </c>
      <c r="C964" t="s">
        <v>5158</v>
      </c>
    </row>
    <row r="965" spans="2:3">
      <c r="B965" s="116" t="s">
        <v>5159</v>
      </c>
      <c r="C965" t="s">
        <v>5160</v>
      </c>
    </row>
    <row r="966" spans="2:3">
      <c r="B966" s="116" t="s">
        <v>5161</v>
      </c>
      <c r="C966" t="s">
        <v>5162</v>
      </c>
    </row>
    <row r="967" spans="2:3">
      <c r="B967" s="116" t="s">
        <v>5163</v>
      </c>
      <c r="C967" t="s">
        <v>5164</v>
      </c>
    </row>
    <row r="968" spans="2:3">
      <c r="B968" s="116" t="s">
        <v>3357</v>
      </c>
      <c r="C968" t="s">
        <v>5165</v>
      </c>
    </row>
    <row r="969" spans="2:3">
      <c r="B969" s="116" t="s">
        <v>3358</v>
      </c>
      <c r="C969" t="s">
        <v>5166</v>
      </c>
    </row>
    <row r="970" spans="2:3">
      <c r="B970" s="116" t="s">
        <v>3359</v>
      </c>
      <c r="C970" t="s">
        <v>5167</v>
      </c>
    </row>
    <row r="971" spans="2:3">
      <c r="B971" s="116" t="s">
        <v>3360</v>
      </c>
      <c r="C971" t="s">
        <v>5168</v>
      </c>
    </row>
    <row r="972" spans="2:3">
      <c r="B972" s="116" t="s">
        <v>3361</v>
      </c>
      <c r="C972" t="s">
        <v>5169</v>
      </c>
    </row>
    <row r="973" spans="2:3">
      <c r="B973" s="116" t="s">
        <v>3362</v>
      </c>
      <c r="C973" t="s">
        <v>5170</v>
      </c>
    </row>
    <row r="974" spans="2:3">
      <c r="B974" s="116" t="s">
        <v>3363</v>
      </c>
      <c r="C974" t="s">
        <v>4490</v>
      </c>
    </row>
    <row r="975" spans="2:3">
      <c r="B975" s="116" t="s">
        <v>434</v>
      </c>
      <c r="C975" t="s">
        <v>5171</v>
      </c>
    </row>
    <row r="976" spans="2:3">
      <c r="B976" s="116" t="s">
        <v>435</v>
      </c>
      <c r="C976" t="s">
        <v>5172</v>
      </c>
    </row>
    <row r="977" spans="2:3">
      <c r="B977" s="116" t="s">
        <v>3786</v>
      </c>
      <c r="C977" t="s">
        <v>4490</v>
      </c>
    </row>
    <row r="978" spans="2:3">
      <c r="B978" s="116" t="s">
        <v>436</v>
      </c>
      <c r="C978" t="s">
        <v>5173</v>
      </c>
    </row>
    <row r="979" spans="2:3">
      <c r="B979" s="116" t="s">
        <v>437</v>
      </c>
      <c r="C979" t="s">
        <v>5174</v>
      </c>
    </row>
    <row r="980" spans="2:3">
      <c r="B980" s="116" t="s">
        <v>5175</v>
      </c>
      <c r="C980" t="s">
        <v>5176</v>
      </c>
    </row>
    <row r="981" spans="2:3">
      <c r="B981" s="116" t="s">
        <v>438</v>
      </c>
      <c r="C981" t="s">
        <v>5177</v>
      </c>
    </row>
    <row r="982" spans="2:3">
      <c r="B982" s="116" t="s">
        <v>439</v>
      </c>
      <c r="C982" t="s">
        <v>5178</v>
      </c>
    </row>
    <row r="983" spans="2:3">
      <c r="B983" s="116" t="s">
        <v>3364</v>
      </c>
      <c r="C983" t="s">
        <v>5179</v>
      </c>
    </row>
    <row r="984" spans="2:3">
      <c r="B984" s="116" t="s">
        <v>1480</v>
      </c>
      <c r="C984" t="s">
        <v>5180</v>
      </c>
    </row>
    <row r="985" spans="2:3">
      <c r="B985" s="116" t="s">
        <v>1481</v>
      </c>
      <c r="C985" t="s">
        <v>1112</v>
      </c>
    </row>
    <row r="986" spans="2:3">
      <c r="B986" s="116" t="s">
        <v>1482</v>
      </c>
      <c r="C986" t="s">
        <v>5181</v>
      </c>
    </row>
    <row r="987" spans="2:3">
      <c r="B987" s="116" t="s">
        <v>3365</v>
      </c>
      <c r="C987" t="s">
        <v>5182</v>
      </c>
    </row>
    <row r="988" spans="2:3">
      <c r="B988" s="116" t="s">
        <v>3366</v>
      </c>
      <c r="C988" t="s">
        <v>5183</v>
      </c>
    </row>
    <row r="989" spans="2:3">
      <c r="B989" s="116" t="s">
        <v>3367</v>
      </c>
      <c r="C989" t="s">
        <v>4966</v>
      </c>
    </row>
    <row r="990" spans="2:3">
      <c r="B990" s="116" t="s">
        <v>3368</v>
      </c>
      <c r="C990" t="s">
        <v>5184</v>
      </c>
    </row>
    <row r="991" spans="2:3">
      <c r="B991" s="116" t="s">
        <v>1483</v>
      </c>
      <c r="C991" t="s">
        <v>5185</v>
      </c>
    </row>
    <row r="992" spans="2:3">
      <c r="B992" s="116" t="s">
        <v>440</v>
      </c>
      <c r="C992" t="s">
        <v>5186</v>
      </c>
    </row>
    <row r="993" spans="2:3">
      <c r="B993" s="116" t="s">
        <v>441</v>
      </c>
      <c r="C993" t="s">
        <v>5187</v>
      </c>
    </row>
    <row r="994" spans="2:3">
      <c r="B994" s="116" t="s">
        <v>1484</v>
      </c>
      <c r="C994" t="s">
        <v>5188</v>
      </c>
    </row>
    <row r="995" spans="2:3">
      <c r="B995" s="116" t="s">
        <v>442</v>
      </c>
      <c r="C995" t="s">
        <v>5189</v>
      </c>
    </row>
    <row r="996" spans="2:3">
      <c r="B996" s="116" t="s">
        <v>1485</v>
      </c>
      <c r="C996" t="s">
        <v>5190</v>
      </c>
    </row>
    <row r="997" spans="2:3">
      <c r="B997" s="116" t="s">
        <v>1486</v>
      </c>
      <c r="C997" t="s">
        <v>5191</v>
      </c>
    </row>
    <row r="998" spans="2:3">
      <c r="B998" s="116" t="s">
        <v>3787</v>
      </c>
      <c r="C998" t="s">
        <v>5192</v>
      </c>
    </row>
    <row r="999" spans="2:3">
      <c r="B999" s="116" t="s">
        <v>443</v>
      </c>
      <c r="C999" t="s">
        <v>5193</v>
      </c>
    </row>
    <row r="1000" spans="2:3">
      <c r="B1000" s="116" t="s">
        <v>444</v>
      </c>
      <c r="C1000" t="s">
        <v>5194</v>
      </c>
    </row>
    <row r="1001" spans="2:3">
      <c r="B1001" s="116" t="s">
        <v>445</v>
      </c>
      <c r="C1001" t="s">
        <v>5195</v>
      </c>
    </row>
    <row r="1002" spans="2:3">
      <c r="B1002" s="116" t="s">
        <v>1487</v>
      </c>
      <c r="C1002" t="s">
        <v>5196</v>
      </c>
    </row>
    <row r="1003" spans="2:3">
      <c r="B1003" s="116" t="s">
        <v>446</v>
      </c>
      <c r="C1003" t="s">
        <v>5197</v>
      </c>
    </row>
    <row r="1004" spans="2:3">
      <c r="B1004" s="116" t="s">
        <v>3369</v>
      </c>
      <c r="C1004" t="s">
        <v>5147</v>
      </c>
    </row>
    <row r="1005" spans="2:3">
      <c r="B1005" s="116" t="s">
        <v>447</v>
      </c>
      <c r="C1005" t="s">
        <v>5198</v>
      </c>
    </row>
    <row r="1006" spans="2:3">
      <c r="B1006" s="116" t="s">
        <v>448</v>
      </c>
      <c r="C1006" t="s">
        <v>5199</v>
      </c>
    </row>
    <row r="1007" spans="2:3">
      <c r="B1007" s="116" t="s">
        <v>3370</v>
      </c>
      <c r="C1007" t="s">
        <v>5200</v>
      </c>
    </row>
    <row r="1008" spans="2:3">
      <c r="B1008" s="116" t="s">
        <v>3371</v>
      </c>
      <c r="C1008" t="s">
        <v>4489</v>
      </c>
    </row>
    <row r="1009" spans="2:3">
      <c r="B1009" s="116" t="s">
        <v>3372</v>
      </c>
      <c r="C1009" t="s">
        <v>5201</v>
      </c>
    </row>
    <row r="1010" spans="2:3">
      <c r="B1010" s="116" t="s">
        <v>449</v>
      </c>
      <c r="C1010" t="s">
        <v>5202</v>
      </c>
    </row>
    <row r="1011" spans="2:3">
      <c r="B1011" s="116" t="s">
        <v>450</v>
      </c>
      <c r="C1011" t="s">
        <v>5202</v>
      </c>
    </row>
    <row r="1012" spans="2:3">
      <c r="B1012" s="116" t="s">
        <v>1488</v>
      </c>
      <c r="C1012" t="s">
        <v>5203</v>
      </c>
    </row>
    <row r="1013" spans="2:3">
      <c r="B1013" s="116" t="s">
        <v>1489</v>
      </c>
      <c r="C1013" t="s">
        <v>5204</v>
      </c>
    </row>
    <row r="1014" spans="2:3">
      <c r="B1014" s="116" t="s">
        <v>451</v>
      </c>
      <c r="C1014" t="s">
        <v>1113</v>
      </c>
    </row>
    <row r="1015" spans="2:3">
      <c r="B1015" s="116" t="s">
        <v>452</v>
      </c>
      <c r="C1015" t="s">
        <v>5205</v>
      </c>
    </row>
    <row r="1016" spans="2:3">
      <c r="B1016" s="116" t="s">
        <v>1490</v>
      </c>
      <c r="C1016" t="s">
        <v>1114</v>
      </c>
    </row>
    <row r="1017" spans="2:3">
      <c r="B1017" s="116" t="s">
        <v>3373</v>
      </c>
      <c r="C1017" t="s">
        <v>5206</v>
      </c>
    </row>
    <row r="1018" spans="2:3">
      <c r="B1018" s="116" t="s">
        <v>3788</v>
      </c>
      <c r="C1018" t="s">
        <v>5207</v>
      </c>
    </row>
    <row r="1019" spans="2:3">
      <c r="B1019" s="116" t="s">
        <v>3789</v>
      </c>
      <c r="C1019" t="s">
        <v>5208</v>
      </c>
    </row>
    <row r="1020" spans="2:3">
      <c r="B1020" s="116" t="s">
        <v>3790</v>
      </c>
      <c r="C1020" t="s">
        <v>5209</v>
      </c>
    </row>
    <row r="1021" spans="2:3">
      <c r="B1021" s="116" t="s">
        <v>3791</v>
      </c>
      <c r="C1021" t="s">
        <v>5210</v>
      </c>
    </row>
    <row r="1022" spans="2:3">
      <c r="B1022" s="116" t="s">
        <v>5211</v>
      </c>
      <c r="C1022" t="s">
        <v>5212</v>
      </c>
    </row>
    <row r="1023" spans="2:3">
      <c r="B1023" s="116" t="s">
        <v>5213</v>
      </c>
      <c r="C1023" t="s">
        <v>5214</v>
      </c>
    </row>
    <row r="1024" spans="2:3">
      <c r="B1024" s="116" t="s">
        <v>5215</v>
      </c>
      <c r="C1024" t="s">
        <v>5216</v>
      </c>
    </row>
    <row r="1025" spans="2:3">
      <c r="B1025" s="116" t="s">
        <v>5217</v>
      </c>
      <c r="C1025" t="s">
        <v>5218</v>
      </c>
    </row>
    <row r="1026" spans="2:3">
      <c r="B1026" s="116" t="s">
        <v>1491</v>
      </c>
      <c r="C1026" t="s">
        <v>5219</v>
      </c>
    </row>
    <row r="1027" spans="2:3">
      <c r="B1027" s="116" t="s">
        <v>1492</v>
      </c>
      <c r="C1027" t="s">
        <v>5220</v>
      </c>
    </row>
    <row r="1028" spans="2:3">
      <c r="B1028" s="116" t="s">
        <v>1493</v>
      </c>
      <c r="C1028" t="s">
        <v>5221</v>
      </c>
    </row>
    <row r="1029" spans="2:3">
      <c r="B1029" s="116" t="s">
        <v>1494</v>
      </c>
      <c r="C1029" t="s">
        <v>5222</v>
      </c>
    </row>
    <row r="1030" spans="2:3">
      <c r="B1030" s="116" t="s">
        <v>1495</v>
      </c>
      <c r="C1030" t="s">
        <v>5223</v>
      </c>
    </row>
    <row r="1031" spans="2:3">
      <c r="B1031" s="116" t="s">
        <v>1496</v>
      </c>
      <c r="C1031" t="s">
        <v>5224</v>
      </c>
    </row>
    <row r="1032" spans="2:3">
      <c r="B1032" s="116" t="s">
        <v>1497</v>
      </c>
      <c r="C1032" t="s">
        <v>5225</v>
      </c>
    </row>
    <row r="1033" spans="2:3">
      <c r="B1033" s="116" t="s">
        <v>1498</v>
      </c>
      <c r="C1033" t="s">
        <v>1115</v>
      </c>
    </row>
    <row r="1034" spans="2:3">
      <c r="B1034" s="116" t="s">
        <v>1499</v>
      </c>
      <c r="C1034" t="s">
        <v>5226</v>
      </c>
    </row>
    <row r="1035" spans="2:3">
      <c r="B1035" s="116" t="s">
        <v>1500</v>
      </c>
      <c r="C1035" t="s">
        <v>5227</v>
      </c>
    </row>
    <row r="1036" spans="2:3">
      <c r="B1036" s="116" t="s">
        <v>1501</v>
      </c>
      <c r="C1036" t="s">
        <v>5228</v>
      </c>
    </row>
    <row r="1037" spans="2:3">
      <c r="B1037" s="116" t="s">
        <v>1502</v>
      </c>
      <c r="C1037" t="s">
        <v>5229</v>
      </c>
    </row>
    <row r="1038" spans="2:3">
      <c r="B1038" s="116" t="s">
        <v>1503</v>
      </c>
      <c r="C1038" t="s">
        <v>5230</v>
      </c>
    </row>
    <row r="1039" spans="2:3">
      <c r="B1039" s="116" t="s">
        <v>1504</v>
      </c>
      <c r="C1039" t="s">
        <v>5231</v>
      </c>
    </row>
    <row r="1040" spans="2:3">
      <c r="B1040" s="116" t="s">
        <v>1505</v>
      </c>
      <c r="C1040" t="s">
        <v>5232</v>
      </c>
    </row>
    <row r="1041" spans="2:3">
      <c r="B1041" s="116" t="s">
        <v>1506</v>
      </c>
      <c r="C1041" t="s">
        <v>5233</v>
      </c>
    </row>
    <row r="1042" spans="2:3">
      <c r="B1042" s="116" t="s">
        <v>1507</v>
      </c>
      <c r="C1042" t="s">
        <v>5234</v>
      </c>
    </row>
    <row r="1043" spans="2:3">
      <c r="B1043" s="116" t="s">
        <v>1508</v>
      </c>
      <c r="C1043" t="s">
        <v>5235</v>
      </c>
    </row>
    <row r="1044" spans="2:3">
      <c r="B1044" s="116" t="s">
        <v>1509</v>
      </c>
      <c r="C1044" t="s">
        <v>5236</v>
      </c>
    </row>
    <row r="1045" spans="2:3">
      <c r="B1045" s="116" t="s">
        <v>1510</v>
      </c>
      <c r="C1045" t="s">
        <v>5236</v>
      </c>
    </row>
    <row r="1046" spans="2:3">
      <c r="B1046" s="116" t="s">
        <v>1511</v>
      </c>
      <c r="C1046" t="s">
        <v>5237</v>
      </c>
    </row>
    <row r="1047" spans="2:3">
      <c r="B1047" s="116" t="s">
        <v>1512</v>
      </c>
      <c r="C1047" t="s">
        <v>5238</v>
      </c>
    </row>
    <row r="1048" spans="2:3">
      <c r="B1048" s="116" t="s">
        <v>1513</v>
      </c>
      <c r="C1048" t="s">
        <v>5239</v>
      </c>
    </row>
    <row r="1049" spans="2:3">
      <c r="B1049" s="116" t="s">
        <v>1514</v>
      </c>
      <c r="C1049" t="s">
        <v>5240</v>
      </c>
    </row>
    <row r="1050" spans="2:3">
      <c r="B1050" s="116" t="s">
        <v>1515</v>
      </c>
      <c r="C1050" t="s">
        <v>5226</v>
      </c>
    </row>
    <row r="1051" spans="2:3">
      <c r="B1051" s="116" t="s">
        <v>453</v>
      </c>
      <c r="C1051" t="s">
        <v>1116</v>
      </c>
    </row>
    <row r="1052" spans="2:3">
      <c r="B1052" s="116" t="s">
        <v>454</v>
      </c>
      <c r="C1052" t="s">
        <v>5241</v>
      </c>
    </row>
    <row r="1053" spans="2:3">
      <c r="B1053" s="116" t="s">
        <v>455</v>
      </c>
      <c r="C1053" t="s">
        <v>5242</v>
      </c>
    </row>
    <row r="1054" spans="2:3">
      <c r="B1054" s="116" t="s">
        <v>456</v>
      </c>
      <c r="C1054" t="s">
        <v>5243</v>
      </c>
    </row>
    <row r="1055" spans="2:3">
      <c r="B1055" s="116" t="s">
        <v>457</v>
      </c>
      <c r="C1055" t="s">
        <v>5244</v>
      </c>
    </row>
    <row r="1056" spans="2:3">
      <c r="B1056" s="116" t="s">
        <v>458</v>
      </c>
      <c r="C1056" t="s">
        <v>5245</v>
      </c>
    </row>
    <row r="1057" spans="2:3">
      <c r="B1057" s="116" t="s">
        <v>459</v>
      </c>
      <c r="C1057" t="s">
        <v>5246</v>
      </c>
    </row>
    <row r="1058" spans="2:3">
      <c r="B1058" s="116" t="s">
        <v>460</v>
      </c>
      <c r="C1058" t="s">
        <v>5247</v>
      </c>
    </row>
    <row r="1059" spans="2:3">
      <c r="B1059" s="116" t="s">
        <v>461</v>
      </c>
      <c r="C1059" t="s">
        <v>5248</v>
      </c>
    </row>
    <row r="1060" spans="2:3">
      <c r="B1060" s="116" t="s">
        <v>462</v>
      </c>
      <c r="C1060" t="s">
        <v>5249</v>
      </c>
    </row>
    <row r="1061" spans="2:3">
      <c r="B1061" s="116" t="s">
        <v>463</v>
      </c>
      <c r="C1061" t="s">
        <v>1115</v>
      </c>
    </row>
    <row r="1062" spans="2:3">
      <c r="B1062" s="116" t="s">
        <v>1516</v>
      </c>
      <c r="C1062" t="s">
        <v>5250</v>
      </c>
    </row>
    <row r="1063" spans="2:3">
      <c r="B1063" s="116" t="s">
        <v>464</v>
      </c>
      <c r="C1063" t="s">
        <v>5251</v>
      </c>
    </row>
    <row r="1064" spans="2:3">
      <c r="B1064" s="116" t="s">
        <v>465</v>
      </c>
      <c r="C1064" t="s">
        <v>5252</v>
      </c>
    </row>
    <row r="1065" spans="2:3">
      <c r="B1065" s="116" t="s">
        <v>466</v>
      </c>
      <c r="C1065" t="s">
        <v>5253</v>
      </c>
    </row>
    <row r="1066" spans="2:3">
      <c r="B1066" s="116" t="s">
        <v>467</v>
      </c>
      <c r="C1066" t="s">
        <v>5254</v>
      </c>
    </row>
    <row r="1067" spans="2:3">
      <c r="B1067" s="116" t="s">
        <v>468</v>
      </c>
      <c r="C1067" t="s">
        <v>5182</v>
      </c>
    </row>
    <row r="1068" spans="2:3">
      <c r="B1068" s="116" t="s">
        <v>1517</v>
      </c>
      <c r="C1068" t="s">
        <v>5255</v>
      </c>
    </row>
    <row r="1069" spans="2:3">
      <c r="B1069" s="116" t="s">
        <v>1518</v>
      </c>
      <c r="C1069" t="s">
        <v>5256</v>
      </c>
    </row>
    <row r="1070" spans="2:3">
      <c r="B1070" s="116" t="s">
        <v>1519</v>
      </c>
      <c r="C1070" t="s">
        <v>5257</v>
      </c>
    </row>
    <row r="1071" spans="2:3">
      <c r="B1071" s="116" t="s">
        <v>3374</v>
      </c>
      <c r="C1071" t="s">
        <v>1121</v>
      </c>
    </row>
    <row r="1072" spans="2:3">
      <c r="B1072" s="116" t="s">
        <v>1520</v>
      </c>
      <c r="C1072" t="s">
        <v>5258</v>
      </c>
    </row>
    <row r="1073" spans="2:3">
      <c r="B1073" s="116" t="s">
        <v>469</v>
      </c>
      <c r="C1073" t="s">
        <v>5259</v>
      </c>
    </row>
    <row r="1074" spans="2:3">
      <c r="B1074" s="116" t="s">
        <v>3375</v>
      </c>
      <c r="C1074" t="s">
        <v>5260</v>
      </c>
    </row>
    <row r="1075" spans="2:3">
      <c r="B1075" s="116" t="s">
        <v>3376</v>
      </c>
      <c r="C1075" t="s">
        <v>5065</v>
      </c>
    </row>
    <row r="1076" spans="2:3">
      <c r="B1076" s="116" t="s">
        <v>1521</v>
      </c>
      <c r="C1076" t="s">
        <v>5261</v>
      </c>
    </row>
    <row r="1077" spans="2:3">
      <c r="B1077" s="116" t="s">
        <v>1522</v>
      </c>
      <c r="C1077" t="s">
        <v>5262</v>
      </c>
    </row>
    <row r="1078" spans="2:3">
      <c r="B1078" s="116" t="s">
        <v>1523</v>
      </c>
      <c r="C1078" t="s">
        <v>5263</v>
      </c>
    </row>
    <row r="1079" spans="2:3">
      <c r="B1079" s="116" t="s">
        <v>1524</v>
      </c>
      <c r="C1079" t="s">
        <v>5264</v>
      </c>
    </row>
    <row r="1080" spans="2:3">
      <c r="B1080" s="116" t="s">
        <v>1525</v>
      </c>
      <c r="C1080" t="s">
        <v>5265</v>
      </c>
    </row>
    <row r="1081" spans="2:3">
      <c r="B1081" s="116" t="s">
        <v>1526</v>
      </c>
      <c r="C1081" t="s">
        <v>5266</v>
      </c>
    </row>
    <row r="1082" spans="2:3">
      <c r="B1082" s="116" t="s">
        <v>5267</v>
      </c>
      <c r="C1082" t="s">
        <v>5268</v>
      </c>
    </row>
    <row r="1083" spans="2:3">
      <c r="B1083" s="116" t="s">
        <v>1527</v>
      </c>
      <c r="C1083" t="s">
        <v>5269</v>
      </c>
    </row>
    <row r="1084" spans="2:3">
      <c r="B1084" s="116" t="s">
        <v>1528</v>
      </c>
      <c r="C1084" t="s">
        <v>5270</v>
      </c>
    </row>
    <row r="1085" spans="2:3">
      <c r="B1085" s="116" t="s">
        <v>1529</v>
      </c>
      <c r="C1085" t="s">
        <v>5271</v>
      </c>
    </row>
    <row r="1086" spans="2:3">
      <c r="B1086" s="116" t="s">
        <v>470</v>
      </c>
      <c r="C1086" t="s">
        <v>5272</v>
      </c>
    </row>
    <row r="1087" spans="2:3">
      <c r="B1087" s="116" t="s">
        <v>471</v>
      </c>
      <c r="C1087" t="s">
        <v>1067</v>
      </c>
    </row>
    <row r="1088" spans="2:3">
      <c r="B1088" s="116" t="s">
        <v>1530</v>
      </c>
      <c r="C1088" t="s">
        <v>5273</v>
      </c>
    </row>
    <row r="1089" spans="2:3">
      <c r="B1089" s="116" t="s">
        <v>472</v>
      </c>
      <c r="C1089" t="s">
        <v>5274</v>
      </c>
    </row>
    <row r="1090" spans="2:3">
      <c r="B1090" s="116" t="s">
        <v>1531</v>
      </c>
      <c r="C1090" t="s">
        <v>5275</v>
      </c>
    </row>
    <row r="1091" spans="2:3">
      <c r="B1091" s="116" t="s">
        <v>1532</v>
      </c>
      <c r="C1091" t="s">
        <v>5276</v>
      </c>
    </row>
    <row r="1092" spans="2:3">
      <c r="B1092" s="116" t="s">
        <v>1533</v>
      </c>
      <c r="C1092" t="s">
        <v>5277</v>
      </c>
    </row>
    <row r="1093" spans="2:3">
      <c r="B1093" s="116" t="s">
        <v>1534</v>
      </c>
      <c r="C1093" t="s">
        <v>5278</v>
      </c>
    </row>
    <row r="1094" spans="2:3">
      <c r="B1094" s="116" t="s">
        <v>1535</v>
      </c>
      <c r="C1094" t="s">
        <v>3865</v>
      </c>
    </row>
    <row r="1095" spans="2:3">
      <c r="B1095" s="116" t="s">
        <v>1536</v>
      </c>
      <c r="C1095" t="s">
        <v>5279</v>
      </c>
    </row>
    <row r="1096" spans="2:3">
      <c r="B1096" s="116" t="s">
        <v>3377</v>
      </c>
      <c r="C1096" t="s">
        <v>5280</v>
      </c>
    </row>
    <row r="1097" spans="2:3">
      <c r="B1097" s="116" t="s">
        <v>1537</v>
      </c>
      <c r="C1097" t="s">
        <v>5281</v>
      </c>
    </row>
    <row r="1098" spans="2:3">
      <c r="B1098" s="116" t="s">
        <v>3378</v>
      </c>
      <c r="C1098" t="s">
        <v>5282</v>
      </c>
    </row>
    <row r="1099" spans="2:3">
      <c r="B1099" s="116" t="s">
        <v>3379</v>
      </c>
      <c r="C1099" t="s">
        <v>5283</v>
      </c>
    </row>
    <row r="1100" spans="2:3">
      <c r="B1100" s="116" t="s">
        <v>3380</v>
      </c>
      <c r="C1100" t="s">
        <v>5284</v>
      </c>
    </row>
    <row r="1101" spans="2:3">
      <c r="B1101" s="116" t="s">
        <v>3381</v>
      </c>
      <c r="C1101" t="s">
        <v>5285</v>
      </c>
    </row>
    <row r="1102" spans="2:3">
      <c r="B1102" s="116" t="s">
        <v>3382</v>
      </c>
      <c r="C1102" t="s">
        <v>5286</v>
      </c>
    </row>
    <row r="1103" spans="2:3">
      <c r="B1103" s="116" t="s">
        <v>1538</v>
      </c>
      <c r="C1103" t="s">
        <v>5287</v>
      </c>
    </row>
    <row r="1104" spans="2:3">
      <c r="B1104" s="116" t="s">
        <v>473</v>
      </c>
      <c r="C1104" t="s">
        <v>5288</v>
      </c>
    </row>
    <row r="1105" spans="2:3">
      <c r="B1105" s="116" t="s">
        <v>1539</v>
      </c>
      <c r="C1105" t="s">
        <v>5289</v>
      </c>
    </row>
    <row r="1106" spans="2:3">
      <c r="B1106" s="116" t="s">
        <v>3383</v>
      </c>
      <c r="C1106" t="s">
        <v>5290</v>
      </c>
    </row>
    <row r="1107" spans="2:3">
      <c r="B1107" s="116" t="s">
        <v>3792</v>
      </c>
      <c r="C1107" t="s">
        <v>5291</v>
      </c>
    </row>
    <row r="1108" spans="2:3">
      <c r="B1108" s="116" t="s">
        <v>3793</v>
      </c>
      <c r="C1108" t="s">
        <v>5292</v>
      </c>
    </row>
    <row r="1109" spans="2:3">
      <c r="B1109" s="116" t="s">
        <v>474</v>
      </c>
      <c r="C1109" t="s">
        <v>5293</v>
      </c>
    </row>
    <row r="1110" spans="2:3">
      <c r="B1110" s="116" t="s">
        <v>1540</v>
      </c>
      <c r="C1110" t="s">
        <v>5294</v>
      </c>
    </row>
    <row r="1111" spans="2:3">
      <c r="B1111" s="116" t="s">
        <v>475</v>
      </c>
      <c r="C1111" t="s">
        <v>5295</v>
      </c>
    </row>
    <row r="1112" spans="2:3">
      <c r="B1112" s="116" t="s">
        <v>2265</v>
      </c>
      <c r="C1112" t="s">
        <v>4283</v>
      </c>
    </row>
    <row r="1113" spans="2:3">
      <c r="B1113" s="116" t="s">
        <v>1541</v>
      </c>
      <c r="C1113" t="s">
        <v>5296</v>
      </c>
    </row>
    <row r="1114" spans="2:3">
      <c r="B1114" s="116" t="s">
        <v>1542</v>
      </c>
      <c r="C1114" t="s">
        <v>5297</v>
      </c>
    </row>
    <row r="1115" spans="2:3">
      <c r="B1115" s="116" t="s">
        <v>476</v>
      </c>
      <c r="C1115" t="s">
        <v>5298</v>
      </c>
    </row>
    <row r="1116" spans="2:3">
      <c r="B1116" s="116" t="s">
        <v>477</v>
      </c>
      <c r="C1116" t="s">
        <v>5299</v>
      </c>
    </row>
    <row r="1117" spans="2:3">
      <c r="B1117" s="116" t="s">
        <v>3384</v>
      </c>
      <c r="C1117" t="s">
        <v>3385</v>
      </c>
    </row>
    <row r="1118" spans="2:3">
      <c r="B1118" s="116" t="s">
        <v>3386</v>
      </c>
      <c r="C1118" t="s">
        <v>5300</v>
      </c>
    </row>
    <row r="1119" spans="2:3">
      <c r="B1119" s="116" t="s">
        <v>3387</v>
      </c>
      <c r="C1119" t="s">
        <v>5301</v>
      </c>
    </row>
    <row r="1120" spans="2:3">
      <c r="B1120" s="116" t="s">
        <v>3388</v>
      </c>
      <c r="C1120" t="s">
        <v>5302</v>
      </c>
    </row>
    <row r="1121" spans="2:3">
      <c r="B1121" s="116" t="s">
        <v>3389</v>
      </c>
      <c r="C1121" t="s">
        <v>5303</v>
      </c>
    </row>
    <row r="1122" spans="2:3">
      <c r="B1122" s="116" t="s">
        <v>3390</v>
      </c>
      <c r="C1122" t="s">
        <v>5304</v>
      </c>
    </row>
    <row r="1123" spans="2:3">
      <c r="B1123" s="116" t="s">
        <v>3391</v>
      </c>
      <c r="C1123" t="s">
        <v>5067</v>
      </c>
    </row>
    <row r="1124" spans="2:3">
      <c r="B1124" s="116" t="s">
        <v>3392</v>
      </c>
      <c r="C1124" t="s">
        <v>1121</v>
      </c>
    </row>
    <row r="1125" spans="2:3">
      <c r="B1125" s="116" t="s">
        <v>3393</v>
      </c>
      <c r="C1125" t="s">
        <v>5065</v>
      </c>
    </row>
    <row r="1126" spans="2:3">
      <c r="B1126" s="116" t="s">
        <v>3394</v>
      </c>
      <c r="C1126" t="s">
        <v>5305</v>
      </c>
    </row>
    <row r="1127" spans="2:3">
      <c r="B1127" s="116" t="s">
        <v>3395</v>
      </c>
      <c r="C1127" t="s">
        <v>5306</v>
      </c>
    </row>
    <row r="1128" spans="2:3">
      <c r="B1128" s="116" t="s">
        <v>478</v>
      </c>
      <c r="C1128" t="s">
        <v>5307</v>
      </c>
    </row>
    <row r="1129" spans="2:3">
      <c r="B1129" s="116" t="s">
        <v>479</v>
      </c>
      <c r="C1129" t="s">
        <v>5307</v>
      </c>
    </row>
    <row r="1130" spans="2:3">
      <c r="B1130" s="116" t="s">
        <v>1543</v>
      </c>
      <c r="C1130" t="s">
        <v>5308</v>
      </c>
    </row>
    <row r="1131" spans="2:3">
      <c r="B1131" s="116" t="s">
        <v>1544</v>
      </c>
      <c r="C1131" t="s">
        <v>5309</v>
      </c>
    </row>
    <row r="1132" spans="2:3">
      <c r="B1132" s="116" t="s">
        <v>5310</v>
      </c>
      <c r="C1132" t="s">
        <v>5311</v>
      </c>
    </row>
    <row r="1133" spans="2:3">
      <c r="B1133" s="116" t="s">
        <v>1545</v>
      </c>
      <c r="C1133" t="s">
        <v>5312</v>
      </c>
    </row>
    <row r="1134" spans="2:3">
      <c r="B1134" s="116" t="s">
        <v>1546</v>
      </c>
      <c r="C1134" t="s">
        <v>5313</v>
      </c>
    </row>
    <row r="1135" spans="2:3">
      <c r="B1135" s="116" t="s">
        <v>3794</v>
      </c>
      <c r="C1135" t="s">
        <v>5314</v>
      </c>
    </row>
    <row r="1136" spans="2:3">
      <c r="B1136" s="116" t="s">
        <v>1547</v>
      </c>
      <c r="C1136" t="s">
        <v>5315</v>
      </c>
    </row>
    <row r="1137" spans="2:3">
      <c r="B1137" s="116" t="s">
        <v>1548</v>
      </c>
      <c r="C1137" t="s">
        <v>1139</v>
      </c>
    </row>
    <row r="1138" spans="2:3">
      <c r="B1138" s="116" t="s">
        <v>1549</v>
      </c>
      <c r="C1138" t="s">
        <v>1117</v>
      </c>
    </row>
    <row r="1139" spans="2:3">
      <c r="B1139" s="116" t="s">
        <v>1550</v>
      </c>
      <c r="C1139" t="s">
        <v>5316</v>
      </c>
    </row>
    <row r="1140" spans="2:3">
      <c r="B1140" s="116" t="s">
        <v>1551</v>
      </c>
      <c r="C1140" t="s">
        <v>5317</v>
      </c>
    </row>
    <row r="1141" spans="2:3">
      <c r="B1141" s="116" t="s">
        <v>3795</v>
      </c>
      <c r="C1141" t="s">
        <v>5318</v>
      </c>
    </row>
    <row r="1142" spans="2:3">
      <c r="B1142" s="116" t="s">
        <v>5319</v>
      </c>
      <c r="C1142" t="s">
        <v>5320</v>
      </c>
    </row>
    <row r="1143" spans="2:3">
      <c r="B1143" s="116" t="s">
        <v>648</v>
      </c>
      <c r="C1143" t="s">
        <v>5321</v>
      </c>
    </row>
    <row r="1144" spans="2:3">
      <c r="B1144" s="116" t="s">
        <v>1552</v>
      </c>
      <c r="C1144" t="s">
        <v>5322</v>
      </c>
    </row>
    <row r="1145" spans="2:3">
      <c r="B1145" s="116" t="s">
        <v>1553</v>
      </c>
      <c r="C1145" t="s">
        <v>5323</v>
      </c>
    </row>
    <row r="1146" spans="2:3">
      <c r="B1146" s="116" t="s">
        <v>1554</v>
      </c>
      <c r="C1146" t="s">
        <v>5324</v>
      </c>
    </row>
    <row r="1147" spans="2:3">
      <c r="B1147" s="116" t="s">
        <v>1555</v>
      </c>
      <c r="C1147" t="s">
        <v>5325</v>
      </c>
    </row>
    <row r="1148" spans="2:3">
      <c r="B1148" s="116" t="s">
        <v>1556</v>
      </c>
      <c r="C1148" t="s">
        <v>5326</v>
      </c>
    </row>
    <row r="1149" spans="2:3">
      <c r="B1149" s="116" t="s">
        <v>1557</v>
      </c>
      <c r="C1149" t="s">
        <v>5327</v>
      </c>
    </row>
    <row r="1150" spans="2:3">
      <c r="B1150" s="116" t="s">
        <v>1558</v>
      </c>
      <c r="C1150" t="s">
        <v>5328</v>
      </c>
    </row>
    <row r="1151" spans="2:3">
      <c r="B1151" s="116" t="s">
        <v>1559</v>
      </c>
      <c r="C1151" t="s">
        <v>5329</v>
      </c>
    </row>
    <row r="1152" spans="2:3">
      <c r="B1152" s="116" t="s">
        <v>480</v>
      </c>
      <c r="C1152" t="s">
        <v>5330</v>
      </c>
    </row>
    <row r="1153" spans="2:3">
      <c r="B1153" s="116" t="s">
        <v>1560</v>
      </c>
      <c r="C1153" t="s">
        <v>5331</v>
      </c>
    </row>
    <row r="1154" spans="2:3">
      <c r="B1154" s="116" t="s">
        <v>1561</v>
      </c>
      <c r="C1154" t="s">
        <v>5332</v>
      </c>
    </row>
    <row r="1155" spans="2:3">
      <c r="B1155" s="116" t="s">
        <v>1562</v>
      </c>
      <c r="C1155" t="s">
        <v>5333</v>
      </c>
    </row>
    <row r="1156" spans="2:3">
      <c r="B1156" s="116" t="s">
        <v>1563</v>
      </c>
      <c r="C1156" t="s">
        <v>5334</v>
      </c>
    </row>
    <row r="1157" spans="2:3">
      <c r="B1157" s="116" t="s">
        <v>1564</v>
      </c>
      <c r="C1157" t="s">
        <v>5335</v>
      </c>
    </row>
    <row r="1158" spans="2:3">
      <c r="B1158" s="116" t="s">
        <v>1565</v>
      </c>
      <c r="C1158" t="s">
        <v>5336</v>
      </c>
    </row>
    <row r="1159" spans="2:3">
      <c r="B1159" s="116" t="s">
        <v>1566</v>
      </c>
      <c r="C1159" t="s">
        <v>5337</v>
      </c>
    </row>
    <row r="1160" spans="2:3">
      <c r="B1160" s="116" t="s">
        <v>1567</v>
      </c>
      <c r="C1160" t="s">
        <v>5338</v>
      </c>
    </row>
    <row r="1161" spans="2:3">
      <c r="B1161" s="116" t="s">
        <v>481</v>
      </c>
      <c r="C1161" t="s">
        <v>1118</v>
      </c>
    </row>
    <row r="1162" spans="2:3">
      <c r="B1162" s="116" t="s">
        <v>482</v>
      </c>
      <c r="C1162" t="s">
        <v>5339</v>
      </c>
    </row>
    <row r="1163" spans="2:3">
      <c r="B1163" s="116" t="s">
        <v>483</v>
      </c>
      <c r="C1163" t="s">
        <v>5340</v>
      </c>
    </row>
    <row r="1164" spans="2:3">
      <c r="B1164" s="116" t="s">
        <v>1568</v>
      </c>
      <c r="C1164" t="s">
        <v>5239</v>
      </c>
    </row>
    <row r="1165" spans="2:3">
      <c r="B1165" s="116" t="s">
        <v>1569</v>
      </c>
      <c r="C1165" t="s">
        <v>5341</v>
      </c>
    </row>
    <row r="1166" spans="2:3">
      <c r="B1166" s="116" t="s">
        <v>1570</v>
      </c>
      <c r="C1166" t="s">
        <v>5342</v>
      </c>
    </row>
    <row r="1167" spans="2:3">
      <c r="B1167" s="116" t="s">
        <v>1571</v>
      </c>
      <c r="C1167" t="s">
        <v>5343</v>
      </c>
    </row>
    <row r="1168" spans="2:3">
      <c r="B1168" s="116" t="s">
        <v>1572</v>
      </c>
      <c r="C1168" t="s">
        <v>5344</v>
      </c>
    </row>
    <row r="1169" spans="2:3">
      <c r="B1169" s="116" t="s">
        <v>1573</v>
      </c>
      <c r="C1169" t="s">
        <v>5345</v>
      </c>
    </row>
    <row r="1170" spans="2:3">
      <c r="B1170" s="116" t="s">
        <v>1574</v>
      </c>
      <c r="C1170" t="s">
        <v>5346</v>
      </c>
    </row>
    <row r="1171" spans="2:3">
      <c r="B1171" s="116" t="s">
        <v>1575</v>
      </c>
      <c r="C1171" t="s">
        <v>5347</v>
      </c>
    </row>
    <row r="1172" spans="2:3">
      <c r="B1172" s="116" t="s">
        <v>1576</v>
      </c>
      <c r="C1172" t="s">
        <v>5348</v>
      </c>
    </row>
    <row r="1173" spans="2:3">
      <c r="B1173" s="116" t="s">
        <v>1577</v>
      </c>
      <c r="C1173" t="s">
        <v>5349</v>
      </c>
    </row>
    <row r="1174" spans="2:3">
      <c r="B1174" s="116" t="s">
        <v>1578</v>
      </c>
      <c r="C1174" t="s">
        <v>5350</v>
      </c>
    </row>
    <row r="1175" spans="2:3">
      <c r="B1175" s="116" t="s">
        <v>1579</v>
      </c>
      <c r="C1175" t="s">
        <v>5351</v>
      </c>
    </row>
    <row r="1176" spans="2:3">
      <c r="B1176" s="116" t="s">
        <v>1580</v>
      </c>
      <c r="C1176" t="s">
        <v>5352</v>
      </c>
    </row>
    <row r="1177" spans="2:3">
      <c r="B1177" s="116" t="s">
        <v>1581</v>
      </c>
      <c r="C1177" t="s">
        <v>5353</v>
      </c>
    </row>
    <row r="1178" spans="2:3">
      <c r="B1178" s="116" t="s">
        <v>1582</v>
      </c>
      <c r="C1178" t="s">
        <v>5354</v>
      </c>
    </row>
    <row r="1179" spans="2:3">
      <c r="B1179" s="116" t="s">
        <v>1583</v>
      </c>
      <c r="C1179" t="s">
        <v>1056</v>
      </c>
    </row>
    <row r="1180" spans="2:3">
      <c r="B1180" s="116" t="s">
        <v>3396</v>
      </c>
      <c r="C1180" t="s">
        <v>5355</v>
      </c>
    </row>
    <row r="1181" spans="2:3">
      <c r="B1181" s="116" t="s">
        <v>3397</v>
      </c>
      <c r="C1181" t="s">
        <v>5356</v>
      </c>
    </row>
    <row r="1182" spans="2:3">
      <c r="B1182" s="116" t="s">
        <v>3398</v>
      </c>
      <c r="C1182" t="s">
        <v>3111</v>
      </c>
    </row>
    <row r="1183" spans="2:3">
      <c r="B1183" s="116" t="s">
        <v>3796</v>
      </c>
      <c r="C1183" t="s">
        <v>5357</v>
      </c>
    </row>
    <row r="1184" spans="2:3">
      <c r="B1184" s="116" t="s">
        <v>3797</v>
      </c>
      <c r="C1184" t="s">
        <v>5358</v>
      </c>
    </row>
    <row r="1185" spans="2:3">
      <c r="B1185" s="116" t="s">
        <v>649</v>
      </c>
      <c r="C1185" t="s">
        <v>1119</v>
      </c>
    </row>
    <row r="1186" spans="2:3">
      <c r="B1186" s="116" t="s">
        <v>650</v>
      </c>
      <c r="C1186" t="s">
        <v>5359</v>
      </c>
    </row>
    <row r="1187" spans="2:3">
      <c r="B1187" s="116" t="s">
        <v>654</v>
      </c>
      <c r="C1187" t="s">
        <v>5360</v>
      </c>
    </row>
    <row r="1188" spans="2:3">
      <c r="B1188" s="116" t="s">
        <v>651</v>
      </c>
      <c r="C1188" t="s">
        <v>5361</v>
      </c>
    </row>
    <row r="1189" spans="2:3">
      <c r="B1189" s="116" t="s">
        <v>3399</v>
      </c>
      <c r="C1189" t="s">
        <v>5362</v>
      </c>
    </row>
    <row r="1190" spans="2:3">
      <c r="B1190" s="116" t="s">
        <v>652</v>
      </c>
      <c r="C1190" t="s">
        <v>5363</v>
      </c>
    </row>
    <row r="1191" spans="2:3">
      <c r="B1191" s="116" t="s">
        <v>655</v>
      </c>
      <c r="C1191" t="s">
        <v>5364</v>
      </c>
    </row>
    <row r="1192" spans="2:3">
      <c r="B1192" s="116" t="s">
        <v>653</v>
      </c>
      <c r="C1192" t="s">
        <v>5365</v>
      </c>
    </row>
    <row r="1193" spans="2:3">
      <c r="B1193" s="116" t="s">
        <v>656</v>
      </c>
      <c r="C1193" t="s">
        <v>5366</v>
      </c>
    </row>
    <row r="1194" spans="2:3">
      <c r="B1194" s="116" t="s">
        <v>657</v>
      </c>
      <c r="C1194" t="s">
        <v>5367</v>
      </c>
    </row>
    <row r="1195" spans="2:3">
      <c r="B1195" s="116" t="s">
        <v>1584</v>
      </c>
      <c r="C1195" t="s">
        <v>5368</v>
      </c>
    </row>
    <row r="1196" spans="2:3">
      <c r="B1196" s="116" t="s">
        <v>658</v>
      </c>
      <c r="C1196" t="s">
        <v>5369</v>
      </c>
    </row>
    <row r="1197" spans="2:3">
      <c r="B1197" s="116" t="s">
        <v>659</v>
      </c>
      <c r="C1197" t="s">
        <v>5370</v>
      </c>
    </row>
    <row r="1198" spans="2:3">
      <c r="B1198" s="116" t="s">
        <v>1585</v>
      </c>
      <c r="C1198" t="s">
        <v>5371</v>
      </c>
    </row>
    <row r="1199" spans="2:3">
      <c r="B1199" s="116" t="s">
        <v>660</v>
      </c>
      <c r="C1199" t="s">
        <v>5372</v>
      </c>
    </row>
    <row r="1200" spans="2:3">
      <c r="B1200" s="116" t="s">
        <v>661</v>
      </c>
      <c r="C1200" t="s">
        <v>5373</v>
      </c>
    </row>
    <row r="1201" spans="2:3">
      <c r="B1201" s="116" t="s">
        <v>662</v>
      </c>
      <c r="C1201" t="s">
        <v>5374</v>
      </c>
    </row>
    <row r="1202" spans="2:3">
      <c r="B1202" s="116" t="s">
        <v>1586</v>
      </c>
      <c r="C1202" t="s">
        <v>5375</v>
      </c>
    </row>
    <row r="1203" spans="2:3">
      <c r="B1203" s="116" t="s">
        <v>663</v>
      </c>
      <c r="C1203" t="s">
        <v>5376</v>
      </c>
    </row>
    <row r="1204" spans="2:3">
      <c r="B1204" s="116" t="s">
        <v>1587</v>
      </c>
      <c r="C1204" t="s">
        <v>5377</v>
      </c>
    </row>
    <row r="1205" spans="2:3">
      <c r="B1205" s="116" t="s">
        <v>664</v>
      </c>
      <c r="C1205" t="s">
        <v>5378</v>
      </c>
    </row>
    <row r="1206" spans="2:3">
      <c r="B1206" s="116" t="s">
        <v>665</v>
      </c>
      <c r="C1206" t="s">
        <v>5379</v>
      </c>
    </row>
    <row r="1207" spans="2:3">
      <c r="B1207" s="116" t="s">
        <v>666</v>
      </c>
      <c r="C1207" t="s">
        <v>5380</v>
      </c>
    </row>
    <row r="1208" spans="2:3">
      <c r="B1208" s="116" t="s">
        <v>1588</v>
      </c>
      <c r="C1208" t="s">
        <v>5381</v>
      </c>
    </row>
    <row r="1209" spans="2:3">
      <c r="B1209" s="116" t="s">
        <v>667</v>
      </c>
      <c r="C1209" t="s">
        <v>5382</v>
      </c>
    </row>
    <row r="1210" spans="2:3">
      <c r="B1210" s="116" t="s">
        <v>668</v>
      </c>
      <c r="C1210" t="s">
        <v>5383</v>
      </c>
    </row>
    <row r="1211" spans="2:3">
      <c r="B1211" s="116" t="s">
        <v>669</v>
      </c>
      <c r="C1211" t="s">
        <v>5384</v>
      </c>
    </row>
    <row r="1212" spans="2:3">
      <c r="B1212" s="116" t="s">
        <v>670</v>
      </c>
      <c r="C1212" t="s">
        <v>5385</v>
      </c>
    </row>
    <row r="1213" spans="2:3">
      <c r="B1213" s="116" t="s">
        <v>1589</v>
      </c>
      <c r="C1213" t="s">
        <v>5386</v>
      </c>
    </row>
    <row r="1214" spans="2:3">
      <c r="B1214" s="116" t="s">
        <v>671</v>
      </c>
      <c r="C1214" t="s">
        <v>5387</v>
      </c>
    </row>
    <row r="1215" spans="2:3">
      <c r="B1215" s="116" t="s">
        <v>672</v>
      </c>
      <c r="C1215" t="s">
        <v>5388</v>
      </c>
    </row>
    <row r="1216" spans="2:3">
      <c r="B1216" s="116" t="s">
        <v>673</v>
      </c>
      <c r="C1216" t="s">
        <v>5389</v>
      </c>
    </row>
    <row r="1217" spans="2:3">
      <c r="B1217" s="116" t="s">
        <v>674</v>
      </c>
      <c r="C1217" t="s">
        <v>5390</v>
      </c>
    </row>
    <row r="1218" spans="2:3">
      <c r="B1218" s="116" t="s">
        <v>675</v>
      </c>
      <c r="C1218" t="s">
        <v>5391</v>
      </c>
    </row>
    <row r="1219" spans="2:3">
      <c r="B1219" s="116" t="s">
        <v>676</v>
      </c>
      <c r="C1219" t="s">
        <v>5392</v>
      </c>
    </row>
    <row r="1220" spans="2:3">
      <c r="B1220" s="116" t="s">
        <v>677</v>
      </c>
      <c r="C1220" t="s">
        <v>5393</v>
      </c>
    </row>
    <row r="1221" spans="2:3">
      <c r="B1221" s="116" t="s">
        <v>1590</v>
      </c>
      <c r="C1221" t="s">
        <v>5394</v>
      </c>
    </row>
    <row r="1222" spans="2:3">
      <c r="B1222" s="116" t="s">
        <v>1591</v>
      </c>
      <c r="C1222" t="s">
        <v>5395</v>
      </c>
    </row>
    <row r="1223" spans="2:3">
      <c r="B1223" s="116" t="s">
        <v>1592</v>
      </c>
      <c r="C1223" t="s">
        <v>5396</v>
      </c>
    </row>
    <row r="1224" spans="2:3">
      <c r="B1224" s="116" t="s">
        <v>1593</v>
      </c>
      <c r="C1224" t="s">
        <v>5397</v>
      </c>
    </row>
    <row r="1225" spans="2:3">
      <c r="B1225" s="116" t="s">
        <v>1594</v>
      </c>
      <c r="C1225" t="s">
        <v>5398</v>
      </c>
    </row>
    <row r="1226" spans="2:3">
      <c r="B1226" s="116" t="s">
        <v>3798</v>
      </c>
      <c r="C1226" t="s">
        <v>5104</v>
      </c>
    </row>
    <row r="1227" spans="2:3">
      <c r="B1227" s="116" t="s">
        <v>1595</v>
      </c>
      <c r="C1227" t="s">
        <v>5399</v>
      </c>
    </row>
    <row r="1228" spans="2:3">
      <c r="B1228" s="116" t="s">
        <v>678</v>
      </c>
      <c r="C1228" t="s">
        <v>5400</v>
      </c>
    </row>
    <row r="1229" spans="2:3">
      <c r="B1229" s="116" t="s">
        <v>1596</v>
      </c>
      <c r="C1229" t="s">
        <v>5401</v>
      </c>
    </row>
    <row r="1230" spans="2:3">
      <c r="B1230" s="116" t="s">
        <v>1597</v>
      </c>
      <c r="C1230" t="s">
        <v>5402</v>
      </c>
    </row>
    <row r="1231" spans="2:3">
      <c r="B1231" s="116" t="s">
        <v>1598</v>
      </c>
      <c r="C1231" t="s">
        <v>5403</v>
      </c>
    </row>
    <row r="1232" spans="2:3">
      <c r="B1232" s="116" t="s">
        <v>1599</v>
      </c>
      <c r="C1232" t="s">
        <v>5404</v>
      </c>
    </row>
    <row r="1233" spans="2:3">
      <c r="B1233" s="116" t="s">
        <v>1600</v>
      </c>
      <c r="C1233" t="s">
        <v>1120</v>
      </c>
    </row>
    <row r="1234" spans="2:3">
      <c r="B1234" s="116" t="s">
        <v>1601</v>
      </c>
      <c r="C1234" t="s">
        <v>5405</v>
      </c>
    </row>
    <row r="1235" spans="2:3">
      <c r="B1235" s="116" t="s">
        <v>679</v>
      </c>
      <c r="C1235" t="s">
        <v>5406</v>
      </c>
    </row>
    <row r="1236" spans="2:3">
      <c r="B1236" s="116" t="s">
        <v>680</v>
      </c>
      <c r="C1236" t="s">
        <v>5407</v>
      </c>
    </row>
    <row r="1237" spans="2:3">
      <c r="B1237" s="116" t="s">
        <v>681</v>
      </c>
      <c r="C1237" t="s">
        <v>5408</v>
      </c>
    </row>
    <row r="1238" spans="2:3">
      <c r="B1238" s="116" t="s">
        <v>1602</v>
      </c>
      <c r="C1238" t="s">
        <v>5409</v>
      </c>
    </row>
    <row r="1239" spans="2:3">
      <c r="B1239" s="116" t="s">
        <v>484</v>
      </c>
      <c r="C1239" t="s">
        <v>5410</v>
      </c>
    </row>
    <row r="1240" spans="2:3">
      <c r="B1240" s="116" t="s">
        <v>1603</v>
      </c>
      <c r="C1240" t="s">
        <v>5411</v>
      </c>
    </row>
    <row r="1241" spans="2:3">
      <c r="B1241" s="116" t="s">
        <v>1604</v>
      </c>
      <c r="C1241" t="s">
        <v>5412</v>
      </c>
    </row>
    <row r="1242" spans="2:3">
      <c r="B1242" s="116" t="s">
        <v>682</v>
      </c>
      <c r="C1242" t="s">
        <v>5413</v>
      </c>
    </row>
    <row r="1243" spans="2:3">
      <c r="B1243" s="116" t="s">
        <v>1605</v>
      </c>
      <c r="C1243" t="s">
        <v>5414</v>
      </c>
    </row>
    <row r="1244" spans="2:3">
      <c r="B1244" s="116" t="s">
        <v>485</v>
      </c>
      <c r="C1244" t="s">
        <v>5415</v>
      </c>
    </row>
    <row r="1245" spans="2:3">
      <c r="B1245" s="116" t="s">
        <v>486</v>
      </c>
      <c r="C1245" t="s">
        <v>5416</v>
      </c>
    </row>
    <row r="1246" spans="2:3">
      <c r="B1246" s="116" t="s">
        <v>1606</v>
      </c>
      <c r="C1246" t="s">
        <v>5417</v>
      </c>
    </row>
    <row r="1247" spans="2:3">
      <c r="B1247" s="116" t="s">
        <v>685</v>
      </c>
      <c r="C1247" t="s">
        <v>5418</v>
      </c>
    </row>
    <row r="1248" spans="2:3">
      <c r="B1248" s="116" t="s">
        <v>683</v>
      </c>
      <c r="C1248" t="s">
        <v>5419</v>
      </c>
    </row>
    <row r="1249" spans="2:3">
      <c r="B1249" s="116" t="s">
        <v>684</v>
      </c>
      <c r="C1249" t="s">
        <v>4329</v>
      </c>
    </row>
    <row r="1250" spans="2:3">
      <c r="B1250" s="116" t="s">
        <v>686</v>
      </c>
      <c r="C1250" t="s">
        <v>5420</v>
      </c>
    </row>
    <row r="1251" spans="2:3">
      <c r="B1251" s="116" t="s">
        <v>487</v>
      </c>
      <c r="C1251" t="s">
        <v>5421</v>
      </c>
    </row>
    <row r="1252" spans="2:3">
      <c r="B1252" s="116" t="s">
        <v>488</v>
      </c>
      <c r="C1252" t="s">
        <v>5422</v>
      </c>
    </row>
    <row r="1253" spans="2:3">
      <c r="B1253" s="116" t="s">
        <v>1607</v>
      </c>
      <c r="C1253" t="s">
        <v>5423</v>
      </c>
    </row>
    <row r="1254" spans="2:3">
      <c r="B1254" s="116" t="s">
        <v>489</v>
      </c>
      <c r="C1254" t="s">
        <v>5424</v>
      </c>
    </row>
    <row r="1255" spans="2:3">
      <c r="B1255" s="116" t="s">
        <v>1608</v>
      </c>
      <c r="C1255" t="s">
        <v>5425</v>
      </c>
    </row>
    <row r="1256" spans="2:3">
      <c r="B1256" s="116" t="s">
        <v>3400</v>
      </c>
      <c r="C1256" t="s">
        <v>5379</v>
      </c>
    </row>
    <row r="1257" spans="2:3">
      <c r="B1257" s="116" t="s">
        <v>687</v>
      </c>
      <c r="C1257" t="s">
        <v>5304</v>
      </c>
    </row>
    <row r="1258" spans="2:3">
      <c r="B1258" s="116" t="s">
        <v>5426</v>
      </c>
      <c r="C1258" t="s">
        <v>5067</v>
      </c>
    </row>
    <row r="1259" spans="2:3">
      <c r="B1259" s="116" t="s">
        <v>688</v>
      </c>
      <c r="C1259" t="s">
        <v>1121</v>
      </c>
    </row>
    <row r="1260" spans="2:3">
      <c r="B1260" s="116" t="s">
        <v>5427</v>
      </c>
      <c r="C1260" t="s">
        <v>5065</v>
      </c>
    </row>
    <row r="1261" spans="2:3">
      <c r="B1261" s="116" t="s">
        <v>689</v>
      </c>
      <c r="C1261" t="s">
        <v>5428</v>
      </c>
    </row>
    <row r="1262" spans="2:3">
      <c r="B1262" s="116" t="s">
        <v>1609</v>
      </c>
      <c r="C1262" t="s">
        <v>1122</v>
      </c>
    </row>
    <row r="1263" spans="2:3">
      <c r="B1263" s="116" t="s">
        <v>490</v>
      </c>
      <c r="C1263" t="s">
        <v>5429</v>
      </c>
    </row>
    <row r="1264" spans="2:3">
      <c r="B1264" s="116" t="s">
        <v>1610</v>
      </c>
      <c r="C1264" t="s">
        <v>5430</v>
      </c>
    </row>
    <row r="1265" spans="2:3">
      <c r="B1265" s="116" t="s">
        <v>690</v>
      </c>
      <c r="C1265" t="s">
        <v>1123</v>
      </c>
    </row>
    <row r="1266" spans="2:3">
      <c r="B1266" s="116" t="s">
        <v>691</v>
      </c>
      <c r="C1266" t="s">
        <v>5431</v>
      </c>
    </row>
    <row r="1267" spans="2:3">
      <c r="B1267" s="116" t="s">
        <v>692</v>
      </c>
      <c r="C1267" t="s">
        <v>5432</v>
      </c>
    </row>
    <row r="1268" spans="2:3">
      <c r="B1268" s="116" t="s">
        <v>693</v>
      </c>
      <c r="C1268" t="s">
        <v>5433</v>
      </c>
    </row>
    <row r="1269" spans="2:3">
      <c r="B1269" s="116" t="s">
        <v>491</v>
      </c>
      <c r="C1269" t="s">
        <v>5434</v>
      </c>
    </row>
    <row r="1270" spans="2:3">
      <c r="B1270" s="116" t="s">
        <v>694</v>
      </c>
      <c r="C1270" t="s">
        <v>5435</v>
      </c>
    </row>
    <row r="1271" spans="2:3">
      <c r="B1271" s="116" t="s">
        <v>492</v>
      </c>
      <c r="C1271" t="s">
        <v>5436</v>
      </c>
    </row>
    <row r="1272" spans="2:3">
      <c r="B1272" s="116" t="s">
        <v>695</v>
      </c>
      <c r="C1272" t="s">
        <v>5437</v>
      </c>
    </row>
    <row r="1273" spans="2:3">
      <c r="B1273" s="116" t="s">
        <v>696</v>
      </c>
      <c r="C1273" t="s">
        <v>5438</v>
      </c>
    </row>
    <row r="1274" spans="2:3">
      <c r="B1274" s="116" t="s">
        <v>1611</v>
      </c>
      <c r="C1274" t="s">
        <v>5439</v>
      </c>
    </row>
    <row r="1275" spans="2:3">
      <c r="B1275" s="116" t="s">
        <v>1612</v>
      </c>
      <c r="C1275" t="s">
        <v>5440</v>
      </c>
    </row>
    <row r="1276" spans="2:3">
      <c r="B1276" s="116" t="s">
        <v>1613</v>
      </c>
      <c r="C1276" t="s">
        <v>1100</v>
      </c>
    </row>
    <row r="1277" spans="2:3">
      <c r="B1277" s="116" t="s">
        <v>3401</v>
      </c>
      <c r="C1277" t="s">
        <v>5441</v>
      </c>
    </row>
    <row r="1278" spans="2:3">
      <c r="B1278" s="116" t="s">
        <v>3402</v>
      </c>
      <c r="C1278" t="s">
        <v>5442</v>
      </c>
    </row>
    <row r="1279" spans="2:3">
      <c r="B1279" s="116" t="s">
        <v>3403</v>
      </c>
      <c r="C1279" t="s">
        <v>5443</v>
      </c>
    </row>
    <row r="1280" spans="2:3">
      <c r="B1280" s="116" t="s">
        <v>1614</v>
      </c>
      <c r="C1280" t="s">
        <v>1126</v>
      </c>
    </row>
    <row r="1281" spans="2:3">
      <c r="B1281" s="116" t="s">
        <v>1615</v>
      </c>
      <c r="C1281" t="s">
        <v>5444</v>
      </c>
    </row>
    <row r="1282" spans="2:3">
      <c r="B1282" s="116" t="s">
        <v>1616</v>
      </c>
      <c r="C1282" t="s">
        <v>5444</v>
      </c>
    </row>
    <row r="1283" spans="2:3">
      <c r="B1283" s="116" t="s">
        <v>1617</v>
      </c>
      <c r="C1283" t="s">
        <v>5445</v>
      </c>
    </row>
    <row r="1284" spans="2:3">
      <c r="B1284" s="116" t="s">
        <v>1618</v>
      </c>
      <c r="C1284" t="s">
        <v>5446</v>
      </c>
    </row>
    <row r="1285" spans="2:3">
      <c r="B1285" s="116" t="s">
        <v>1619</v>
      </c>
      <c r="C1285" t="s">
        <v>5447</v>
      </c>
    </row>
    <row r="1286" spans="2:3">
      <c r="B1286" s="116" t="s">
        <v>1620</v>
      </c>
      <c r="C1286" t="s">
        <v>5448</v>
      </c>
    </row>
    <row r="1287" spans="2:3">
      <c r="B1287" s="116" t="s">
        <v>1621</v>
      </c>
      <c r="C1287" t="s">
        <v>5399</v>
      </c>
    </row>
    <row r="1288" spans="2:3">
      <c r="B1288" s="116" t="s">
        <v>1622</v>
      </c>
      <c r="C1288" t="s">
        <v>5444</v>
      </c>
    </row>
    <row r="1289" spans="2:3">
      <c r="B1289" s="116" t="s">
        <v>1623</v>
      </c>
      <c r="C1289" t="s">
        <v>5449</v>
      </c>
    </row>
    <row r="1290" spans="2:3">
      <c r="B1290" s="116" t="s">
        <v>1624</v>
      </c>
      <c r="C1290" t="s">
        <v>5450</v>
      </c>
    </row>
    <row r="1291" spans="2:3">
      <c r="B1291" s="116" t="s">
        <v>697</v>
      </c>
      <c r="C1291" t="s">
        <v>5451</v>
      </c>
    </row>
    <row r="1292" spans="2:3">
      <c r="B1292" s="116" t="s">
        <v>493</v>
      </c>
      <c r="C1292" t="s">
        <v>5452</v>
      </c>
    </row>
    <row r="1293" spans="2:3">
      <c r="B1293" s="116" t="s">
        <v>698</v>
      </c>
      <c r="C1293" t="s">
        <v>5453</v>
      </c>
    </row>
    <row r="1294" spans="2:3">
      <c r="B1294" s="116" t="s">
        <v>3404</v>
      </c>
      <c r="C1294" t="s">
        <v>1163</v>
      </c>
    </row>
    <row r="1295" spans="2:3">
      <c r="B1295" s="116" t="s">
        <v>3799</v>
      </c>
      <c r="C1295" t="s">
        <v>5454</v>
      </c>
    </row>
    <row r="1296" spans="2:3">
      <c r="B1296" s="116" t="s">
        <v>3800</v>
      </c>
      <c r="C1296" t="s">
        <v>5455</v>
      </c>
    </row>
    <row r="1297" spans="2:3">
      <c r="B1297" s="116" t="s">
        <v>3801</v>
      </c>
      <c r="C1297" t="s">
        <v>4869</v>
      </c>
    </row>
    <row r="1298" spans="2:3">
      <c r="B1298" s="116" t="s">
        <v>3802</v>
      </c>
      <c r="C1298" t="s">
        <v>4871</v>
      </c>
    </row>
    <row r="1299" spans="2:3">
      <c r="B1299" s="116" t="s">
        <v>494</v>
      </c>
      <c r="C1299" t="s">
        <v>3803</v>
      </c>
    </row>
    <row r="1300" spans="2:3">
      <c r="B1300" s="116" t="s">
        <v>3804</v>
      </c>
      <c r="C1300" t="s">
        <v>3805</v>
      </c>
    </row>
    <row r="1301" spans="2:3">
      <c r="B1301" s="116" t="s">
        <v>495</v>
      </c>
      <c r="C1301" t="s">
        <v>3806</v>
      </c>
    </row>
    <row r="1302" spans="2:3">
      <c r="B1302" s="116" t="s">
        <v>496</v>
      </c>
      <c r="C1302" t="s">
        <v>3807</v>
      </c>
    </row>
    <row r="1303" spans="2:3">
      <c r="B1303" s="116" t="s">
        <v>497</v>
      </c>
      <c r="C1303" t="s">
        <v>5456</v>
      </c>
    </row>
    <row r="1304" spans="2:3">
      <c r="B1304" s="116" t="s">
        <v>699</v>
      </c>
      <c r="C1304" t="s">
        <v>1092</v>
      </c>
    </row>
    <row r="1305" spans="2:3">
      <c r="B1305" s="116" t="s">
        <v>700</v>
      </c>
      <c r="C1305" t="s">
        <v>1127</v>
      </c>
    </row>
    <row r="1306" spans="2:3">
      <c r="B1306" s="116" t="s">
        <v>701</v>
      </c>
      <c r="C1306" t="s">
        <v>1128</v>
      </c>
    </row>
    <row r="1307" spans="2:3">
      <c r="B1307" s="116" t="s">
        <v>702</v>
      </c>
      <c r="C1307" t="s">
        <v>5457</v>
      </c>
    </row>
    <row r="1308" spans="2:3">
      <c r="B1308" s="116" t="s">
        <v>703</v>
      </c>
      <c r="C1308" t="s">
        <v>5458</v>
      </c>
    </row>
    <row r="1309" spans="2:3">
      <c r="B1309" s="116" t="s">
        <v>704</v>
      </c>
      <c r="C1309" t="s">
        <v>5459</v>
      </c>
    </row>
    <row r="1310" spans="2:3">
      <c r="B1310" s="116" t="s">
        <v>705</v>
      </c>
      <c r="C1310" t="s">
        <v>5460</v>
      </c>
    </row>
    <row r="1311" spans="2:3">
      <c r="B1311" s="116" t="s">
        <v>706</v>
      </c>
      <c r="C1311" t="s">
        <v>5461</v>
      </c>
    </row>
    <row r="1312" spans="2:3">
      <c r="B1312" s="116" t="s">
        <v>1625</v>
      </c>
      <c r="C1312" t="s">
        <v>4260</v>
      </c>
    </row>
    <row r="1313" spans="2:3">
      <c r="B1313" s="116" t="s">
        <v>707</v>
      </c>
      <c r="C1313" t="s">
        <v>5462</v>
      </c>
    </row>
    <row r="1314" spans="2:3">
      <c r="B1314" s="116" t="s">
        <v>1626</v>
      </c>
      <c r="C1314" t="s">
        <v>5463</v>
      </c>
    </row>
    <row r="1315" spans="2:3">
      <c r="B1315" s="116" t="s">
        <v>1627</v>
      </c>
      <c r="C1315" t="s">
        <v>5464</v>
      </c>
    </row>
    <row r="1316" spans="2:3">
      <c r="B1316" s="116" t="s">
        <v>1628</v>
      </c>
      <c r="C1316" t="s">
        <v>5465</v>
      </c>
    </row>
    <row r="1317" spans="2:3">
      <c r="B1317" s="116" t="s">
        <v>1629</v>
      </c>
      <c r="C1317" t="s">
        <v>1129</v>
      </c>
    </row>
    <row r="1318" spans="2:3">
      <c r="B1318" s="116" t="s">
        <v>498</v>
      </c>
      <c r="C1318" t="s">
        <v>5466</v>
      </c>
    </row>
    <row r="1319" spans="2:3">
      <c r="B1319" s="116" t="s">
        <v>499</v>
      </c>
      <c r="C1319" t="s">
        <v>5467</v>
      </c>
    </row>
    <row r="1320" spans="2:3">
      <c r="B1320" s="116" t="s">
        <v>3405</v>
      </c>
      <c r="C1320" t="s">
        <v>5468</v>
      </c>
    </row>
    <row r="1321" spans="2:3">
      <c r="B1321" s="116" t="s">
        <v>3406</v>
      </c>
      <c r="C1321" t="s">
        <v>5469</v>
      </c>
    </row>
    <row r="1322" spans="2:3">
      <c r="B1322" s="116" t="s">
        <v>3407</v>
      </c>
      <c r="C1322" t="s">
        <v>5470</v>
      </c>
    </row>
    <row r="1323" spans="2:3">
      <c r="B1323" s="116" t="s">
        <v>3808</v>
      </c>
      <c r="C1323" t="s">
        <v>5471</v>
      </c>
    </row>
    <row r="1324" spans="2:3">
      <c r="B1324" s="116" t="s">
        <v>5472</v>
      </c>
      <c r="C1324" t="s">
        <v>5473</v>
      </c>
    </row>
    <row r="1325" spans="2:3">
      <c r="B1325" s="116" t="s">
        <v>3809</v>
      </c>
      <c r="C1325" t="s">
        <v>5474</v>
      </c>
    </row>
    <row r="1326" spans="2:3">
      <c r="B1326" s="116" t="s">
        <v>5475</v>
      </c>
      <c r="C1326" t="s">
        <v>5476</v>
      </c>
    </row>
    <row r="1327" spans="2:3">
      <c r="B1327" s="116" t="s">
        <v>5477</v>
      </c>
      <c r="C1327" t="s">
        <v>5478</v>
      </c>
    </row>
    <row r="1328" spans="2:3">
      <c r="B1328" s="116" t="s">
        <v>1630</v>
      </c>
      <c r="C1328" t="s">
        <v>5479</v>
      </c>
    </row>
    <row r="1329" spans="2:3">
      <c r="B1329" s="116" t="s">
        <v>1631</v>
      </c>
      <c r="C1329" t="s">
        <v>5480</v>
      </c>
    </row>
    <row r="1330" spans="2:3">
      <c r="B1330" s="116" t="s">
        <v>708</v>
      </c>
      <c r="C1330" t="s">
        <v>5481</v>
      </c>
    </row>
    <row r="1331" spans="2:3">
      <c r="B1331" s="116" t="s">
        <v>709</v>
      </c>
      <c r="C1331" t="s">
        <v>5482</v>
      </c>
    </row>
    <row r="1332" spans="2:3">
      <c r="B1332" s="116" t="s">
        <v>710</v>
      </c>
      <c r="C1332" t="s">
        <v>5483</v>
      </c>
    </row>
    <row r="1333" spans="2:3">
      <c r="B1333" s="116" t="s">
        <v>711</v>
      </c>
      <c r="C1333" t="s">
        <v>5484</v>
      </c>
    </row>
    <row r="1334" spans="2:3">
      <c r="B1334" s="116" t="s">
        <v>1632</v>
      </c>
      <c r="C1334" t="s">
        <v>5485</v>
      </c>
    </row>
    <row r="1335" spans="2:3">
      <c r="B1335" s="116" t="s">
        <v>500</v>
      </c>
      <c r="C1335" t="s">
        <v>5486</v>
      </c>
    </row>
    <row r="1336" spans="2:3">
      <c r="B1336" s="116" t="s">
        <v>712</v>
      </c>
      <c r="C1336" t="s">
        <v>5487</v>
      </c>
    </row>
    <row r="1337" spans="2:3">
      <c r="B1337" s="116" t="s">
        <v>713</v>
      </c>
      <c r="C1337" t="s">
        <v>5488</v>
      </c>
    </row>
    <row r="1338" spans="2:3">
      <c r="B1338" s="116" t="s">
        <v>714</v>
      </c>
      <c r="C1338" t="s">
        <v>5489</v>
      </c>
    </row>
    <row r="1339" spans="2:3">
      <c r="B1339" s="116" t="s">
        <v>715</v>
      </c>
      <c r="C1339" t="s">
        <v>4971</v>
      </c>
    </row>
    <row r="1340" spans="2:3">
      <c r="B1340" s="116" t="s">
        <v>716</v>
      </c>
      <c r="C1340" t="s">
        <v>5490</v>
      </c>
    </row>
    <row r="1341" spans="2:3">
      <c r="B1341" s="116" t="s">
        <v>717</v>
      </c>
      <c r="C1341" t="s">
        <v>5491</v>
      </c>
    </row>
    <row r="1342" spans="2:3">
      <c r="B1342" s="116" t="s">
        <v>718</v>
      </c>
      <c r="C1342" t="s">
        <v>4788</v>
      </c>
    </row>
    <row r="1343" spans="2:3">
      <c r="B1343" s="116" t="s">
        <v>719</v>
      </c>
      <c r="C1343" t="s">
        <v>4790</v>
      </c>
    </row>
    <row r="1344" spans="2:3">
      <c r="B1344" s="116" t="s">
        <v>1633</v>
      </c>
      <c r="C1344" t="s">
        <v>4406</v>
      </c>
    </row>
    <row r="1345" spans="2:3">
      <c r="B1345" s="116" t="s">
        <v>3810</v>
      </c>
      <c r="C1345" t="s">
        <v>5492</v>
      </c>
    </row>
    <row r="1346" spans="2:3">
      <c r="B1346" s="116" t="s">
        <v>720</v>
      </c>
      <c r="C1346" t="s">
        <v>1015</v>
      </c>
    </row>
    <row r="1347" spans="2:3">
      <c r="B1347" s="116" t="s">
        <v>1634</v>
      </c>
      <c r="C1347" t="s">
        <v>1130</v>
      </c>
    </row>
    <row r="1348" spans="2:3">
      <c r="B1348" s="116" t="s">
        <v>1635</v>
      </c>
      <c r="C1348" t="s">
        <v>5493</v>
      </c>
    </row>
    <row r="1349" spans="2:3">
      <c r="B1349" s="116" t="s">
        <v>721</v>
      </c>
      <c r="C1349" t="s">
        <v>5494</v>
      </c>
    </row>
    <row r="1350" spans="2:3">
      <c r="B1350" s="116" t="s">
        <v>501</v>
      </c>
      <c r="C1350" t="s">
        <v>5495</v>
      </c>
    </row>
    <row r="1351" spans="2:3">
      <c r="B1351" s="116" t="s">
        <v>1636</v>
      </c>
      <c r="C1351" t="s">
        <v>4654</v>
      </c>
    </row>
    <row r="1352" spans="2:3">
      <c r="B1352" s="116" t="s">
        <v>1637</v>
      </c>
      <c r="C1352" t="s">
        <v>5465</v>
      </c>
    </row>
    <row r="1353" spans="2:3">
      <c r="B1353" s="116" t="s">
        <v>1638</v>
      </c>
      <c r="C1353" t="s">
        <v>5496</v>
      </c>
    </row>
    <row r="1354" spans="2:3">
      <c r="B1354" s="116" t="s">
        <v>1639</v>
      </c>
      <c r="C1354" t="s">
        <v>4908</v>
      </c>
    </row>
    <row r="1355" spans="2:3">
      <c r="B1355" s="116" t="s">
        <v>1640</v>
      </c>
      <c r="C1355" t="s">
        <v>4910</v>
      </c>
    </row>
    <row r="1356" spans="2:3">
      <c r="B1356" s="116" t="s">
        <v>1641</v>
      </c>
      <c r="C1356" t="s">
        <v>5497</v>
      </c>
    </row>
    <row r="1357" spans="2:3">
      <c r="B1357" s="116" t="s">
        <v>1642</v>
      </c>
      <c r="C1357" t="s">
        <v>5498</v>
      </c>
    </row>
    <row r="1358" spans="2:3">
      <c r="B1358" s="116" t="s">
        <v>1643</v>
      </c>
      <c r="C1358" t="s">
        <v>5499</v>
      </c>
    </row>
    <row r="1359" spans="2:3">
      <c r="B1359" s="116" t="s">
        <v>1644</v>
      </c>
      <c r="C1359" t="s">
        <v>5500</v>
      </c>
    </row>
    <row r="1360" spans="2:3">
      <c r="B1360" s="116" t="s">
        <v>1645</v>
      </c>
      <c r="C1360" t="s">
        <v>5501</v>
      </c>
    </row>
    <row r="1361" spans="2:3">
      <c r="B1361" s="116" t="s">
        <v>1646</v>
      </c>
      <c r="C1361" t="s">
        <v>5502</v>
      </c>
    </row>
    <row r="1362" spans="2:3">
      <c r="B1362" s="116" t="s">
        <v>1647</v>
      </c>
      <c r="C1362" t="s">
        <v>5503</v>
      </c>
    </row>
    <row r="1363" spans="2:3">
      <c r="B1363" s="116" t="s">
        <v>1648</v>
      </c>
      <c r="C1363" t="s">
        <v>5504</v>
      </c>
    </row>
    <row r="1364" spans="2:3">
      <c r="B1364" s="116" t="s">
        <v>1649</v>
      </c>
      <c r="C1364" t="s">
        <v>5505</v>
      </c>
    </row>
    <row r="1365" spans="2:3">
      <c r="B1365" s="116" t="s">
        <v>1650</v>
      </c>
      <c r="C1365" t="s">
        <v>5506</v>
      </c>
    </row>
    <row r="1366" spans="2:3">
      <c r="B1366" s="116" t="s">
        <v>1651</v>
      </c>
      <c r="C1366" t="s">
        <v>5507</v>
      </c>
    </row>
    <row r="1367" spans="2:3">
      <c r="B1367" s="116" t="s">
        <v>1652</v>
      </c>
      <c r="C1367" t="s">
        <v>5508</v>
      </c>
    </row>
    <row r="1368" spans="2:3">
      <c r="B1368" s="116" t="s">
        <v>1653</v>
      </c>
      <c r="C1368" t="s">
        <v>5509</v>
      </c>
    </row>
    <row r="1369" spans="2:3">
      <c r="B1369" s="116" t="s">
        <v>1654</v>
      </c>
      <c r="C1369" t="s">
        <v>5510</v>
      </c>
    </row>
    <row r="1370" spans="2:3">
      <c r="B1370" s="116" t="s">
        <v>1655</v>
      </c>
      <c r="C1370" t="s">
        <v>5511</v>
      </c>
    </row>
    <row r="1371" spans="2:3">
      <c r="B1371" s="116" t="s">
        <v>1656</v>
      </c>
      <c r="C1371" t="s">
        <v>5512</v>
      </c>
    </row>
    <row r="1372" spans="2:3">
      <c r="B1372" s="116" t="s">
        <v>722</v>
      </c>
      <c r="C1372" t="s">
        <v>5513</v>
      </c>
    </row>
    <row r="1373" spans="2:3">
      <c r="B1373" s="116" t="s">
        <v>502</v>
      </c>
      <c r="C1373" t="s">
        <v>5514</v>
      </c>
    </row>
    <row r="1374" spans="2:3">
      <c r="B1374" s="116" t="s">
        <v>503</v>
      </c>
      <c r="C1374" t="s">
        <v>5515</v>
      </c>
    </row>
    <row r="1375" spans="2:3">
      <c r="B1375" s="116" t="s">
        <v>504</v>
      </c>
      <c r="C1375" t="s">
        <v>5516</v>
      </c>
    </row>
    <row r="1376" spans="2:3">
      <c r="B1376" s="116" t="s">
        <v>505</v>
      </c>
      <c r="C1376" t="s">
        <v>5517</v>
      </c>
    </row>
    <row r="1377" spans="2:3">
      <c r="B1377" s="116" t="s">
        <v>1657</v>
      </c>
      <c r="C1377" t="s">
        <v>5496</v>
      </c>
    </row>
    <row r="1378" spans="2:3">
      <c r="B1378" s="116" t="s">
        <v>1658</v>
      </c>
      <c r="C1378" t="s">
        <v>5518</v>
      </c>
    </row>
    <row r="1379" spans="2:3">
      <c r="B1379" s="116" t="s">
        <v>1659</v>
      </c>
      <c r="C1379" t="s">
        <v>5519</v>
      </c>
    </row>
    <row r="1380" spans="2:3">
      <c r="B1380" s="116" t="s">
        <v>1660</v>
      </c>
      <c r="C1380" t="s">
        <v>5520</v>
      </c>
    </row>
    <row r="1381" spans="2:3">
      <c r="B1381" s="116" t="s">
        <v>1661</v>
      </c>
      <c r="C1381" t="s">
        <v>5521</v>
      </c>
    </row>
    <row r="1382" spans="2:3">
      <c r="B1382" s="116" t="s">
        <v>723</v>
      </c>
      <c r="C1382" t="s">
        <v>1015</v>
      </c>
    </row>
    <row r="1383" spans="2:3">
      <c r="B1383" s="116" t="s">
        <v>724</v>
      </c>
      <c r="C1383" t="s">
        <v>5522</v>
      </c>
    </row>
    <row r="1384" spans="2:3">
      <c r="B1384" s="116" t="s">
        <v>506</v>
      </c>
      <c r="C1384" t="s">
        <v>5523</v>
      </c>
    </row>
    <row r="1385" spans="2:3">
      <c r="B1385" s="116" t="s">
        <v>725</v>
      </c>
      <c r="C1385" t="s">
        <v>5524</v>
      </c>
    </row>
    <row r="1386" spans="2:3">
      <c r="B1386" s="116" t="s">
        <v>507</v>
      </c>
      <c r="C1386" t="s">
        <v>5525</v>
      </c>
    </row>
    <row r="1387" spans="2:3">
      <c r="B1387" s="116" t="s">
        <v>5526</v>
      </c>
      <c r="C1387" t="s">
        <v>5527</v>
      </c>
    </row>
    <row r="1388" spans="2:3">
      <c r="B1388" s="116" t="s">
        <v>3408</v>
      </c>
      <c r="C1388" t="s">
        <v>5528</v>
      </c>
    </row>
    <row r="1389" spans="2:3">
      <c r="B1389" s="116" t="s">
        <v>5529</v>
      </c>
      <c r="C1389" t="s">
        <v>5530</v>
      </c>
    </row>
    <row r="1390" spans="2:3">
      <c r="B1390" s="116" t="s">
        <v>5531</v>
      </c>
      <c r="C1390" t="s">
        <v>5532</v>
      </c>
    </row>
    <row r="1391" spans="2:3">
      <c r="B1391" s="116" t="s">
        <v>5533</v>
      </c>
      <c r="C1391" t="s">
        <v>5534</v>
      </c>
    </row>
    <row r="1392" spans="2:3">
      <c r="B1392" s="116" t="s">
        <v>5535</v>
      </c>
      <c r="C1392" t="s">
        <v>5536</v>
      </c>
    </row>
    <row r="1393" spans="2:3">
      <c r="B1393" s="116" t="s">
        <v>5537</v>
      </c>
      <c r="C1393" t="s">
        <v>5538</v>
      </c>
    </row>
    <row r="1394" spans="2:3">
      <c r="B1394" s="116" t="s">
        <v>5539</v>
      </c>
      <c r="C1394" t="s">
        <v>5540</v>
      </c>
    </row>
    <row r="1395" spans="2:3">
      <c r="B1395" s="116" t="s">
        <v>1662</v>
      </c>
      <c r="C1395" t="s">
        <v>5541</v>
      </c>
    </row>
    <row r="1396" spans="2:3">
      <c r="B1396" s="116" t="s">
        <v>5542</v>
      </c>
      <c r="C1396" t="s">
        <v>5543</v>
      </c>
    </row>
    <row r="1397" spans="2:3">
      <c r="B1397" s="116" t="s">
        <v>5544</v>
      </c>
      <c r="C1397" t="s">
        <v>5545</v>
      </c>
    </row>
    <row r="1398" spans="2:3">
      <c r="B1398" s="116" t="s">
        <v>3811</v>
      </c>
      <c r="C1398" t="s">
        <v>3812</v>
      </c>
    </row>
    <row r="1399" spans="2:3">
      <c r="B1399" s="116" t="s">
        <v>5546</v>
      </c>
      <c r="C1399" t="s">
        <v>5547</v>
      </c>
    </row>
    <row r="1400" spans="2:3">
      <c r="B1400" s="116" t="s">
        <v>1663</v>
      </c>
      <c r="C1400" t="s">
        <v>1131</v>
      </c>
    </row>
    <row r="1401" spans="2:3">
      <c r="B1401" s="116" t="s">
        <v>1664</v>
      </c>
      <c r="C1401" t="s">
        <v>1131</v>
      </c>
    </row>
    <row r="1402" spans="2:3">
      <c r="B1402" s="116" t="s">
        <v>1665</v>
      </c>
      <c r="C1402" t="s">
        <v>5548</v>
      </c>
    </row>
    <row r="1403" spans="2:3">
      <c r="B1403" s="116" t="s">
        <v>3409</v>
      </c>
      <c r="C1403" t="s">
        <v>3113</v>
      </c>
    </row>
    <row r="1404" spans="2:3">
      <c r="B1404" s="116" t="s">
        <v>726</v>
      </c>
      <c r="C1404" t="s">
        <v>5549</v>
      </c>
    </row>
    <row r="1405" spans="2:3">
      <c r="B1405" s="116" t="s">
        <v>727</v>
      </c>
      <c r="C1405" t="s">
        <v>5549</v>
      </c>
    </row>
    <row r="1406" spans="2:3">
      <c r="B1406" s="116" t="s">
        <v>728</v>
      </c>
      <c r="C1406" t="s">
        <v>5550</v>
      </c>
    </row>
    <row r="1407" spans="2:3">
      <c r="B1407" s="116" t="s">
        <v>5551</v>
      </c>
      <c r="C1407" t="s">
        <v>5552</v>
      </c>
    </row>
    <row r="1408" spans="2:3">
      <c r="B1408" s="116" t="s">
        <v>5553</v>
      </c>
      <c r="C1408" t="s">
        <v>5554</v>
      </c>
    </row>
    <row r="1409" spans="2:3">
      <c r="B1409" s="116" t="s">
        <v>5555</v>
      </c>
      <c r="C1409" t="s">
        <v>5556</v>
      </c>
    </row>
    <row r="1410" spans="2:3">
      <c r="B1410" s="116" t="s">
        <v>5557</v>
      </c>
      <c r="C1410" t="s">
        <v>5558</v>
      </c>
    </row>
    <row r="1411" spans="2:3">
      <c r="B1411" s="116" t="s">
        <v>729</v>
      </c>
      <c r="C1411" t="s">
        <v>1132</v>
      </c>
    </row>
    <row r="1412" spans="2:3">
      <c r="B1412" s="116" t="s">
        <v>730</v>
      </c>
      <c r="C1412" t="s">
        <v>5559</v>
      </c>
    </row>
    <row r="1413" spans="2:3">
      <c r="B1413" s="116" t="s">
        <v>731</v>
      </c>
      <c r="C1413" t="s">
        <v>4421</v>
      </c>
    </row>
    <row r="1414" spans="2:3">
      <c r="B1414" s="116" t="s">
        <v>1666</v>
      </c>
      <c r="C1414" t="s">
        <v>5560</v>
      </c>
    </row>
    <row r="1415" spans="2:3">
      <c r="B1415" s="116" t="s">
        <v>732</v>
      </c>
      <c r="C1415" t="s">
        <v>4422</v>
      </c>
    </row>
    <row r="1416" spans="2:3">
      <c r="B1416" s="116" t="s">
        <v>734</v>
      </c>
      <c r="C1416" t="s">
        <v>4423</v>
      </c>
    </row>
    <row r="1417" spans="2:3">
      <c r="B1417" s="116" t="s">
        <v>733</v>
      </c>
      <c r="C1417" t="s">
        <v>4424</v>
      </c>
    </row>
    <row r="1418" spans="2:3">
      <c r="B1418" s="116" t="s">
        <v>1667</v>
      </c>
      <c r="C1418" t="s">
        <v>5561</v>
      </c>
    </row>
    <row r="1419" spans="2:3">
      <c r="B1419" s="116" t="s">
        <v>735</v>
      </c>
      <c r="C1419" t="s">
        <v>5562</v>
      </c>
    </row>
    <row r="1420" spans="2:3">
      <c r="B1420" s="116" t="s">
        <v>1668</v>
      </c>
      <c r="C1420" t="s">
        <v>5563</v>
      </c>
    </row>
    <row r="1421" spans="2:3">
      <c r="B1421" s="116" t="s">
        <v>736</v>
      </c>
      <c r="C1421" t="s">
        <v>4430</v>
      </c>
    </row>
    <row r="1422" spans="2:3">
      <c r="B1422" s="116" t="s">
        <v>1669</v>
      </c>
      <c r="C1422" t="s">
        <v>5564</v>
      </c>
    </row>
    <row r="1423" spans="2:3">
      <c r="B1423" s="116" t="s">
        <v>737</v>
      </c>
      <c r="C1423" t="s">
        <v>5565</v>
      </c>
    </row>
    <row r="1424" spans="2:3">
      <c r="B1424" s="116" t="s">
        <v>1670</v>
      </c>
      <c r="C1424" t="s">
        <v>5566</v>
      </c>
    </row>
    <row r="1425" spans="2:3">
      <c r="B1425" s="116" t="s">
        <v>738</v>
      </c>
      <c r="C1425" t="s">
        <v>5567</v>
      </c>
    </row>
    <row r="1426" spans="2:3">
      <c r="B1426" s="116" t="s">
        <v>739</v>
      </c>
      <c r="C1426" t="s">
        <v>5568</v>
      </c>
    </row>
    <row r="1427" spans="2:3">
      <c r="B1427" s="116" t="s">
        <v>740</v>
      </c>
      <c r="C1427" t="s">
        <v>4431</v>
      </c>
    </row>
    <row r="1428" spans="2:3">
      <c r="B1428" s="116" t="s">
        <v>1671</v>
      </c>
      <c r="C1428" t="s">
        <v>1133</v>
      </c>
    </row>
    <row r="1429" spans="2:3">
      <c r="B1429" s="116" t="s">
        <v>508</v>
      </c>
      <c r="C1429" t="s">
        <v>5569</v>
      </c>
    </row>
    <row r="1430" spans="2:3">
      <c r="B1430" s="116" t="s">
        <v>1672</v>
      </c>
      <c r="C1430" t="s">
        <v>5570</v>
      </c>
    </row>
    <row r="1431" spans="2:3">
      <c r="B1431" s="116" t="s">
        <v>1673</v>
      </c>
      <c r="C1431" t="s">
        <v>5571</v>
      </c>
    </row>
    <row r="1432" spans="2:3">
      <c r="B1432" s="116" t="s">
        <v>741</v>
      </c>
      <c r="C1432" t="s">
        <v>5572</v>
      </c>
    </row>
    <row r="1433" spans="2:3">
      <c r="B1433" s="116" t="s">
        <v>1674</v>
      </c>
      <c r="C1433" t="s">
        <v>5573</v>
      </c>
    </row>
    <row r="1434" spans="2:3">
      <c r="B1434" s="116" t="s">
        <v>1675</v>
      </c>
      <c r="C1434" t="s">
        <v>5574</v>
      </c>
    </row>
    <row r="1435" spans="2:3">
      <c r="B1435" s="116" t="s">
        <v>1676</v>
      </c>
      <c r="C1435" t="s">
        <v>5575</v>
      </c>
    </row>
    <row r="1436" spans="2:3">
      <c r="B1436" s="116" t="s">
        <v>1677</v>
      </c>
      <c r="C1436" t="s">
        <v>5576</v>
      </c>
    </row>
    <row r="1437" spans="2:3">
      <c r="B1437" s="116" t="s">
        <v>1678</v>
      </c>
      <c r="C1437" t="s">
        <v>5577</v>
      </c>
    </row>
    <row r="1438" spans="2:3">
      <c r="B1438" s="116" t="s">
        <v>742</v>
      </c>
      <c r="C1438" t="s">
        <v>5102</v>
      </c>
    </row>
    <row r="1439" spans="2:3">
      <c r="B1439" s="116" t="s">
        <v>509</v>
      </c>
      <c r="C1439" t="s">
        <v>5578</v>
      </c>
    </row>
    <row r="1440" spans="2:3">
      <c r="B1440" s="116" t="s">
        <v>510</v>
      </c>
      <c r="C1440" t="s">
        <v>5579</v>
      </c>
    </row>
    <row r="1441" spans="2:3">
      <c r="B1441" s="116" t="s">
        <v>511</v>
      </c>
      <c r="C1441" t="s">
        <v>5580</v>
      </c>
    </row>
    <row r="1442" spans="2:3">
      <c r="B1442" s="116" t="s">
        <v>512</v>
      </c>
      <c r="C1442" t="s">
        <v>3410</v>
      </c>
    </row>
    <row r="1443" spans="2:3">
      <c r="B1443" s="116" t="s">
        <v>1679</v>
      </c>
      <c r="C1443" t="s">
        <v>5581</v>
      </c>
    </row>
    <row r="1444" spans="2:3">
      <c r="B1444" s="116" t="s">
        <v>1680</v>
      </c>
      <c r="C1444" t="s">
        <v>4489</v>
      </c>
    </row>
    <row r="1445" spans="2:3">
      <c r="B1445" s="116" t="s">
        <v>1681</v>
      </c>
      <c r="C1445" t="s">
        <v>5582</v>
      </c>
    </row>
    <row r="1446" spans="2:3">
      <c r="B1446" s="116" t="s">
        <v>1682</v>
      </c>
      <c r="C1446" t="s">
        <v>5583</v>
      </c>
    </row>
    <row r="1447" spans="2:3">
      <c r="B1447" s="116" t="s">
        <v>513</v>
      </c>
      <c r="C1447" t="s">
        <v>5584</v>
      </c>
    </row>
    <row r="1448" spans="2:3">
      <c r="B1448" s="116" t="s">
        <v>514</v>
      </c>
      <c r="C1448" t="s">
        <v>5585</v>
      </c>
    </row>
    <row r="1449" spans="2:3">
      <c r="B1449" s="116" t="s">
        <v>1683</v>
      </c>
      <c r="C1449" t="s">
        <v>5586</v>
      </c>
    </row>
    <row r="1450" spans="2:3">
      <c r="B1450" s="116" t="s">
        <v>1684</v>
      </c>
      <c r="C1450" t="s">
        <v>4425</v>
      </c>
    </row>
    <row r="1451" spans="2:3">
      <c r="B1451" s="116" t="s">
        <v>743</v>
      </c>
      <c r="C1451" t="s">
        <v>1134</v>
      </c>
    </row>
    <row r="1452" spans="2:3">
      <c r="B1452" s="116" t="s">
        <v>744</v>
      </c>
      <c r="C1452" t="s">
        <v>1134</v>
      </c>
    </row>
    <row r="1453" spans="2:3">
      <c r="B1453" s="116" t="s">
        <v>1685</v>
      </c>
      <c r="C1453" t="s">
        <v>5587</v>
      </c>
    </row>
    <row r="1454" spans="2:3">
      <c r="B1454" s="116" t="s">
        <v>2266</v>
      </c>
      <c r="C1454" t="s">
        <v>5588</v>
      </c>
    </row>
    <row r="1455" spans="2:3">
      <c r="B1455" s="116" t="s">
        <v>2267</v>
      </c>
      <c r="C1455" t="s">
        <v>5589</v>
      </c>
    </row>
    <row r="1456" spans="2:3">
      <c r="B1456" s="116" t="s">
        <v>2268</v>
      </c>
      <c r="C1456" t="s">
        <v>5590</v>
      </c>
    </row>
    <row r="1457" spans="2:3">
      <c r="B1457" s="116" t="s">
        <v>2269</v>
      </c>
      <c r="C1457" t="s">
        <v>5591</v>
      </c>
    </row>
    <row r="1458" spans="2:3">
      <c r="B1458" s="116" t="s">
        <v>2270</v>
      </c>
      <c r="C1458" t="s">
        <v>5592</v>
      </c>
    </row>
    <row r="1459" spans="2:3">
      <c r="B1459" s="116" t="s">
        <v>2271</v>
      </c>
      <c r="C1459" t="s">
        <v>5593</v>
      </c>
    </row>
    <row r="1460" spans="2:3">
      <c r="B1460" s="116" t="s">
        <v>2272</v>
      </c>
      <c r="C1460" t="s">
        <v>5594</v>
      </c>
    </row>
    <row r="1461" spans="2:3">
      <c r="B1461" s="116" t="s">
        <v>3411</v>
      </c>
      <c r="C1461" t="s">
        <v>3412</v>
      </c>
    </row>
    <row r="1462" spans="2:3">
      <c r="B1462" s="116" t="s">
        <v>3413</v>
      </c>
      <c r="C1462" t="s">
        <v>5595</v>
      </c>
    </row>
    <row r="1463" spans="2:3">
      <c r="B1463" s="116" t="s">
        <v>3414</v>
      </c>
      <c r="C1463" t="s">
        <v>5596</v>
      </c>
    </row>
    <row r="1464" spans="2:3">
      <c r="B1464" s="116" t="s">
        <v>3415</v>
      </c>
      <c r="C1464" t="s">
        <v>5597</v>
      </c>
    </row>
    <row r="1465" spans="2:3">
      <c r="B1465" s="116" t="s">
        <v>3416</v>
      </c>
      <c r="C1465" t="s">
        <v>5598</v>
      </c>
    </row>
    <row r="1466" spans="2:3">
      <c r="B1466" s="116" t="s">
        <v>3417</v>
      </c>
      <c r="C1466" t="s">
        <v>5599</v>
      </c>
    </row>
    <row r="1467" spans="2:3">
      <c r="B1467" s="116" t="s">
        <v>3418</v>
      </c>
      <c r="C1467" t="s">
        <v>5600</v>
      </c>
    </row>
    <row r="1468" spans="2:3">
      <c r="B1468" s="116" t="s">
        <v>3419</v>
      </c>
      <c r="C1468" t="s">
        <v>5601</v>
      </c>
    </row>
    <row r="1469" spans="2:3">
      <c r="B1469" s="116" t="s">
        <v>3420</v>
      </c>
      <c r="C1469" t="s">
        <v>5602</v>
      </c>
    </row>
    <row r="1470" spans="2:3">
      <c r="B1470" s="116" t="s">
        <v>3421</v>
      </c>
      <c r="C1470" t="s">
        <v>4891</v>
      </c>
    </row>
    <row r="1471" spans="2:3">
      <c r="B1471" s="116" t="s">
        <v>3422</v>
      </c>
      <c r="C1471" t="s">
        <v>5603</v>
      </c>
    </row>
    <row r="1472" spans="2:3">
      <c r="B1472" s="116" t="s">
        <v>3423</v>
      </c>
      <c r="C1472" t="s">
        <v>5604</v>
      </c>
    </row>
    <row r="1473" spans="2:3">
      <c r="B1473" s="116" t="s">
        <v>3424</v>
      </c>
      <c r="C1473" t="s">
        <v>5605</v>
      </c>
    </row>
    <row r="1474" spans="2:3">
      <c r="B1474" s="116" t="s">
        <v>3425</v>
      </c>
      <c r="C1474" t="s">
        <v>5605</v>
      </c>
    </row>
    <row r="1475" spans="2:3">
      <c r="B1475" s="116" t="s">
        <v>3426</v>
      </c>
      <c r="C1475" t="s">
        <v>5606</v>
      </c>
    </row>
    <row r="1476" spans="2:3">
      <c r="B1476" s="116" t="s">
        <v>3427</v>
      </c>
      <c r="C1476" t="s">
        <v>5607</v>
      </c>
    </row>
    <row r="1477" spans="2:3">
      <c r="B1477" s="116" t="s">
        <v>3428</v>
      </c>
      <c r="C1477" t="s">
        <v>5608</v>
      </c>
    </row>
    <row r="1478" spans="2:3">
      <c r="B1478" s="116" t="s">
        <v>5609</v>
      </c>
      <c r="C1478" t="s">
        <v>5610</v>
      </c>
    </row>
    <row r="1479" spans="2:3">
      <c r="B1479" s="116" t="s">
        <v>5611</v>
      </c>
      <c r="C1479" t="s">
        <v>5612</v>
      </c>
    </row>
    <row r="1480" spans="2:3">
      <c r="B1480" s="116" t="s">
        <v>745</v>
      </c>
      <c r="C1480" t="s">
        <v>1135</v>
      </c>
    </row>
    <row r="1481" spans="2:3">
      <c r="B1481" s="116" t="s">
        <v>746</v>
      </c>
      <c r="C1481" t="s">
        <v>5613</v>
      </c>
    </row>
    <row r="1482" spans="2:3">
      <c r="B1482" s="116" t="s">
        <v>646</v>
      </c>
      <c r="C1482" t="s">
        <v>5614</v>
      </c>
    </row>
    <row r="1483" spans="2:3">
      <c r="B1483" s="116" t="s">
        <v>747</v>
      </c>
      <c r="C1483" t="s">
        <v>5615</v>
      </c>
    </row>
    <row r="1484" spans="2:3">
      <c r="B1484" s="116" t="s">
        <v>748</v>
      </c>
      <c r="C1484" t="s">
        <v>5616</v>
      </c>
    </row>
    <row r="1485" spans="2:3">
      <c r="B1485" s="116" t="s">
        <v>749</v>
      </c>
      <c r="C1485" t="s">
        <v>5617</v>
      </c>
    </row>
    <row r="1486" spans="2:3">
      <c r="B1486" s="116" t="s">
        <v>750</v>
      </c>
      <c r="C1486" t="s">
        <v>5618</v>
      </c>
    </row>
    <row r="1487" spans="2:3">
      <c r="B1487" s="116" t="s">
        <v>751</v>
      </c>
      <c r="C1487" t="s">
        <v>5619</v>
      </c>
    </row>
    <row r="1488" spans="2:3">
      <c r="B1488" s="116" t="s">
        <v>752</v>
      </c>
      <c r="C1488" t="s">
        <v>5620</v>
      </c>
    </row>
    <row r="1489" spans="2:3">
      <c r="B1489" s="116" t="s">
        <v>1686</v>
      </c>
      <c r="C1489" t="s">
        <v>5621</v>
      </c>
    </row>
    <row r="1490" spans="2:3">
      <c r="B1490" s="116" t="s">
        <v>753</v>
      </c>
      <c r="C1490" t="s">
        <v>5622</v>
      </c>
    </row>
    <row r="1491" spans="2:3">
      <c r="B1491" s="116" t="s">
        <v>754</v>
      </c>
      <c r="C1491" t="s">
        <v>5623</v>
      </c>
    </row>
    <row r="1492" spans="2:3">
      <c r="B1492" s="116" t="s">
        <v>755</v>
      </c>
      <c r="C1492" t="s">
        <v>5624</v>
      </c>
    </row>
    <row r="1493" spans="2:3">
      <c r="B1493" s="116" t="s">
        <v>756</v>
      </c>
      <c r="C1493" t="s">
        <v>5625</v>
      </c>
    </row>
    <row r="1494" spans="2:3">
      <c r="B1494" s="116" t="s">
        <v>1687</v>
      </c>
      <c r="C1494" t="s">
        <v>4260</v>
      </c>
    </row>
    <row r="1495" spans="2:3">
      <c r="B1495" s="116" t="s">
        <v>757</v>
      </c>
      <c r="C1495" t="s">
        <v>5626</v>
      </c>
    </row>
    <row r="1496" spans="2:3">
      <c r="B1496" s="116" t="s">
        <v>1688</v>
      </c>
      <c r="C1496" t="s">
        <v>5627</v>
      </c>
    </row>
    <row r="1497" spans="2:3">
      <c r="B1497" s="116" t="s">
        <v>758</v>
      </c>
      <c r="C1497" t="s">
        <v>5628</v>
      </c>
    </row>
    <row r="1498" spans="2:3">
      <c r="B1498" s="116" t="s">
        <v>1689</v>
      </c>
      <c r="C1498" t="s">
        <v>5629</v>
      </c>
    </row>
    <row r="1499" spans="2:3">
      <c r="B1499" s="116" t="s">
        <v>759</v>
      </c>
      <c r="C1499" t="s">
        <v>5630</v>
      </c>
    </row>
    <row r="1500" spans="2:3">
      <c r="B1500" s="116" t="s">
        <v>515</v>
      </c>
      <c r="C1500" t="s">
        <v>5622</v>
      </c>
    </row>
    <row r="1501" spans="2:3">
      <c r="B1501" s="116" t="s">
        <v>760</v>
      </c>
      <c r="C1501" t="s">
        <v>5631</v>
      </c>
    </row>
    <row r="1502" spans="2:3">
      <c r="B1502" s="116" t="s">
        <v>1690</v>
      </c>
      <c r="C1502" t="s">
        <v>5632</v>
      </c>
    </row>
    <row r="1503" spans="2:3">
      <c r="B1503" s="116" t="s">
        <v>1691</v>
      </c>
      <c r="C1503" t="s">
        <v>5633</v>
      </c>
    </row>
    <row r="1504" spans="2:3">
      <c r="B1504" s="116" t="s">
        <v>1692</v>
      </c>
      <c r="C1504" t="s">
        <v>5634</v>
      </c>
    </row>
    <row r="1505" spans="2:3">
      <c r="B1505" s="116" t="s">
        <v>1693</v>
      </c>
      <c r="C1505" t="s">
        <v>5635</v>
      </c>
    </row>
    <row r="1506" spans="2:3">
      <c r="B1506" s="116" t="s">
        <v>516</v>
      </c>
      <c r="C1506" t="s">
        <v>5636</v>
      </c>
    </row>
    <row r="1507" spans="2:3">
      <c r="B1507" s="116" t="s">
        <v>1694</v>
      </c>
      <c r="C1507" t="s">
        <v>4569</v>
      </c>
    </row>
    <row r="1508" spans="2:3">
      <c r="B1508" s="116" t="s">
        <v>1695</v>
      </c>
      <c r="C1508" t="s">
        <v>5637</v>
      </c>
    </row>
    <row r="1509" spans="2:3">
      <c r="B1509" s="116" t="s">
        <v>517</v>
      </c>
      <c r="C1509" t="s">
        <v>5638</v>
      </c>
    </row>
    <row r="1510" spans="2:3">
      <c r="B1510" s="116" t="s">
        <v>518</v>
      </c>
      <c r="C1510" t="s">
        <v>5639</v>
      </c>
    </row>
    <row r="1511" spans="2:3">
      <c r="B1511" s="116" t="s">
        <v>519</v>
      </c>
      <c r="C1511" t="s">
        <v>5640</v>
      </c>
    </row>
    <row r="1512" spans="2:3">
      <c r="B1512" s="116" t="s">
        <v>1696</v>
      </c>
      <c r="C1512" t="s">
        <v>5641</v>
      </c>
    </row>
    <row r="1513" spans="2:3">
      <c r="B1513" s="116" t="s">
        <v>3429</v>
      </c>
      <c r="C1513" t="s">
        <v>5642</v>
      </c>
    </row>
    <row r="1514" spans="2:3">
      <c r="B1514" s="116" t="s">
        <v>3430</v>
      </c>
      <c r="C1514" t="s">
        <v>5643</v>
      </c>
    </row>
    <row r="1515" spans="2:3">
      <c r="B1515" s="116" t="s">
        <v>3813</v>
      </c>
      <c r="C1515" t="s">
        <v>5644</v>
      </c>
    </row>
    <row r="1516" spans="2:3">
      <c r="B1516" s="116" t="s">
        <v>3814</v>
      </c>
      <c r="C1516" t="s">
        <v>5645</v>
      </c>
    </row>
    <row r="1517" spans="2:3">
      <c r="B1517" s="116" t="s">
        <v>1697</v>
      </c>
      <c r="C1517" t="s">
        <v>5646</v>
      </c>
    </row>
    <row r="1518" spans="2:3">
      <c r="B1518" s="116" t="s">
        <v>520</v>
      </c>
      <c r="C1518" t="s">
        <v>5647</v>
      </c>
    </row>
    <row r="1519" spans="2:3">
      <c r="B1519" s="116" t="s">
        <v>521</v>
      </c>
      <c r="C1519" t="s">
        <v>5648</v>
      </c>
    </row>
    <row r="1520" spans="2:3">
      <c r="B1520" s="116" t="s">
        <v>1698</v>
      </c>
      <c r="C1520" t="s">
        <v>5649</v>
      </c>
    </row>
    <row r="1521" spans="2:3">
      <c r="B1521" s="116" t="s">
        <v>522</v>
      </c>
      <c r="C1521" t="s">
        <v>5650</v>
      </c>
    </row>
    <row r="1522" spans="2:3">
      <c r="B1522" s="116" t="s">
        <v>1699</v>
      </c>
      <c r="C1522" t="s">
        <v>5651</v>
      </c>
    </row>
    <row r="1523" spans="2:3">
      <c r="B1523" s="116" t="s">
        <v>761</v>
      </c>
      <c r="C1523" t="s">
        <v>5652</v>
      </c>
    </row>
    <row r="1524" spans="2:3">
      <c r="B1524" s="116" t="s">
        <v>762</v>
      </c>
      <c r="C1524" t="s">
        <v>5653</v>
      </c>
    </row>
    <row r="1525" spans="2:3">
      <c r="B1525" s="116" t="s">
        <v>763</v>
      </c>
      <c r="C1525" t="s">
        <v>5654</v>
      </c>
    </row>
    <row r="1526" spans="2:3">
      <c r="B1526" s="116" t="s">
        <v>764</v>
      </c>
      <c r="C1526" t="s">
        <v>1136</v>
      </c>
    </row>
    <row r="1527" spans="2:3">
      <c r="B1527" s="116" t="s">
        <v>765</v>
      </c>
      <c r="C1527" t="s">
        <v>5655</v>
      </c>
    </row>
    <row r="1528" spans="2:3">
      <c r="B1528" s="116" t="s">
        <v>647</v>
      </c>
      <c r="C1528" t="s">
        <v>5656</v>
      </c>
    </row>
    <row r="1529" spans="2:3">
      <c r="B1529" s="116" t="s">
        <v>523</v>
      </c>
      <c r="C1529" t="s">
        <v>5657</v>
      </c>
    </row>
    <row r="1530" spans="2:3">
      <c r="B1530" s="116" t="s">
        <v>1700</v>
      </c>
      <c r="C1530" t="s">
        <v>5658</v>
      </c>
    </row>
    <row r="1531" spans="2:3">
      <c r="B1531" s="116" t="s">
        <v>524</v>
      </c>
      <c r="C1531" t="s">
        <v>5659</v>
      </c>
    </row>
    <row r="1532" spans="2:3">
      <c r="B1532" s="116" t="s">
        <v>766</v>
      </c>
      <c r="C1532" t="s">
        <v>4322</v>
      </c>
    </row>
    <row r="1533" spans="2:3">
      <c r="B1533" s="116" t="s">
        <v>767</v>
      </c>
      <c r="C1533" t="s">
        <v>5660</v>
      </c>
    </row>
    <row r="1534" spans="2:3">
      <c r="B1534" s="116" t="s">
        <v>1701</v>
      </c>
      <c r="C1534" t="s">
        <v>5661</v>
      </c>
    </row>
    <row r="1535" spans="2:3">
      <c r="B1535" s="116" t="s">
        <v>1702</v>
      </c>
      <c r="C1535" t="s">
        <v>5662</v>
      </c>
    </row>
    <row r="1536" spans="2:3">
      <c r="B1536" s="116" t="s">
        <v>768</v>
      </c>
      <c r="C1536" t="s">
        <v>1137</v>
      </c>
    </row>
    <row r="1537" spans="2:3">
      <c r="B1537" s="116" t="s">
        <v>769</v>
      </c>
      <c r="C1537" t="s">
        <v>5663</v>
      </c>
    </row>
    <row r="1538" spans="2:3">
      <c r="B1538" s="116" t="s">
        <v>1703</v>
      </c>
      <c r="C1538" t="s">
        <v>5664</v>
      </c>
    </row>
    <row r="1539" spans="2:3">
      <c r="B1539" s="116" t="s">
        <v>525</v>
      </c>
      <c r="C1539" t="s">
        <v>5665</v>
      </c>
    </row>
    <row r="1540" spans="2:3">
      <c r="B1540" s="116" t="s">
        <v>526</v>
      </c>
      <c r="C1540" t="s">
        <v>5666</v>
      </c>
    </row>
    <row r="1541" spans="2:3">
      <c r="B1541" s="116" t="s">
        <v>527</v>
      </c>
      <c r="C1541" t="s">
        <v>5665</v>
      </c>
    </row>
    <row r="1542" spans="2:3">
      <c r="B1542" s="116" t="s">
        <v>1704</v>
      </c>
      <c r="C1542" t="s">
        <v>5667</v>
      </c>
    </row>
    <row r="1543" spans="2:3">
      <c r="B1543" s="116" t="s">
        <v>1705</v>
      </c>
      <c r="C1543" t="s">
        <v>5668</v>
      </c>
    </row>
    <row r="1544" spans="2:3">
      <c r="B1544" s="116" t="s">
        <v>1706</v>
      </c>
      <c r="C1544" t="s">
        <v>5669</v>
      </c>
    </row>
    <row r="1545" spans="2:3">
      <c r="B1545" s="116" t="s">
        <v>770</v>
      </c>
      <c r="C1545" t="s">
        <v>5588</v>
      </c>
    </row>
    <row r="1546" spans="2:3">
      <c r="B1546" s="116" t="s">
        <v>771</v>
      </c>
      <c r="C1546" t="s">
        <v>5590</v>
      </c>
    </row>
    <row r="1547" spans="2:3">
      <c r="B1547" s="116" t="s">
        <v>528</v>
      </c>
      <c r="C1547" t="s">
        <v>5670</v>
      </c>
    </row>
    <row r="1548" spans="2:3">
      <c r="B1548" s="116" t="s">
        <v>529</v>
      </c>
      <c r="C1548" t="s">
        <v>5592</v>
      </c>
    </row>
    <row r="1549" spans="2:3">
      <c r="B1549" s="116" t="s">
        <v>530</v>
      </c>
      <c r="C1549" t="s">
        <v>5671</v>
      </c>
    </row>
    <row r="1550" spans="2:3">
      <c r="B1550" s="116" t="s">
        <v>531</v>
      </c>
      <c r="C1550" t="s">
        <v>5672</v>
      </c>
    </row>
    <row r="1551" spans="2:3">
      <c r="B1551" s="116" t="s">
        <v>772</v>
      </c>
      <c r="C1551" t="s">
        <v>5673</v>
      </c>
    </row>
    <row r="1552" spans="2:3">
      <c r="B1552" s="116" t="s">
        <v>1707</v>
      </c>
      <c r="C1552" t="s">
        <v>5674</v>
      </c>
    </row>
    <row r="1553" spans="2:3">
      <c r="B1553" s="116" t="s">
        <v>773</v>
      </c>
      <c r="C1553" t="s">
        <v>5675</v>
      </c>
    </row>
    <row r="1554" spans="2:3">
      <c r="B1554" s="116" t="s">
        <v>5676</v>
      </c>
      <c r="C1554" t="s">
        <v>5677</v>
      </c>
    </row>
    <row r="1555" spans="2:3">
      <c r="B1555" s="116" t="s">
        <v>1708</v>
      </c>
      <c r="C1555" t="s">
        <v>5678</v>
      </c>
    </row>
    <row r="1556" spans="2:3">
      <c r="B1556" s="116" t="s">
        <v>1709</v>
      </c>
      <c r="C1556" t="s">
        <v>5679</v>
      </c>
    </row>
    <row r="1557" spans="2:3">
      <c r="B1557" s="116" t="s">
        <v>1710</v>
      </c>
      <c r="C1557" t="s">
        <v>5680</v>
      </c>
    </row>
    <row r="1558" spans="2:3">
      <c r="B1558" s="116" t="s">
        <v>1711</v>
      </c>
      <c r="C1558" t="s">
        <v>5681</v>
      </c>
    </row>
    <row r="1559" spans="2:3">
      <c r="B1559" s="116" t="s">
        <v>774</v>
      </c>
      <c r="C1559" t="s">
        <v>5682</v>
      </c>
    </row>
    <row r="1560" spans="2:3">
      <c r="B1560" s="116" t="s">
        <v>775</v>
      </c>
      <c r="C1560" t="s">
        <v>5682</v>
      </c>
    </row>
    <row r="1561" spans="2:3">
      <c r="B1561" s="116" t="s">
        <v>3431</v>
      </c>
      <c r="C1561" t="s">
        <v>5683</v>
      </c>
    </row>
    <row r="1562" spans="2:3">
      <c r="B1562" s="116" t="s">
        <v>776</v>
      </c>
      <c r="C1562" t="s">
        <v>1138</v>
      </c>
    </row>
    <row r="1563" spans="2:3">
      <c r="B1563" s="116" t="s">
        <v>777</v>
      </c>
      <c r="C1563" t="s">
        <v>5684</v>
      </c>
    </row>
    <row r="1564" spans="2:3">
      <c r="B1564" s="116" t="s">
        <v>778</v>
      </c>
      <c r="C1564" t="s">
        <v>5685</v>
      </c>
    </row>
    <row r="1565" spans="2:3">
      <c r="B1565" s="116" t="s">
        <v>1712</v>
      </c>
      <c r="C1565" t="s">
        <v>5686</v>
      </c>
    </row>
    <row r="1566" spans="2:3">
      <c r="B1566" s="116" t="s">
        <v>779</v>
      </c>
      <c r="C1566" t="s">
        <v>5687</v>
      </c>
    </row>
    <row r="1567" spans="2:3">
      <c r="B1567" s="116" t="s">
        <v>780</v>
      </c>
      <c r="C1567" t="s">
        <v>5688</v>
      </c>
    </row>
    <row r="1568" spans="2:3">
      <c r="B1568" s="116" t="s">
        <v>781</v>
      </c>
      <c r="C1568" t="s">
        <v>5689</v>
      </c>
    </row>
    <row r="1569" spans="2:3">
      <c r="B1569" s="116" t="s">
        <v>1713</v>
      </c>
      <c r="C1569" t="s">
        <v>3085</v>
      </c>
    </row>
    <row r="1570" spans="2:3">
      <c r="B1570" s="116" t="s">
        <v>1714</v>
      </c>
      <c r="C1570" t="s">
        <v>1139</v>
      </c>
    </row>
    <row r="1571" spans="2:3">
      <c r="B1571" s="116" t="s">
        <v>3432</v>
      </c>
      <c r="C1571" t="s">
        <v>5626</v>
      </c>
    </row>
    <row r="1572" spans="2:3">
      <c r="B1572" s="116" t="s">
        <v>1715</v>
      </c>
      <c r="C1572" t="s">
        <v>5690</v>
      </c>
    </row>
    <row r="1573" spans="2:3">
      <c r="B1573" s="116" t="s">
        <v>782</v>
      </c>
      <c r="C1573" t="s">
        <v>5207</v>
      </c>
    </row>
    <row r="1574" spans="2:3">
      <c r="B1574" s="116" t="s">
        <v>783</v>
      </c>
      <c r="C1574" t="s">
        <v>5626</v>
      </c>
    </row>
    <row r="1575" spans="2:3">
      <c r="B1575" s="116" t="s">
        <v>1716</v>
      </c>
      <c r="C1575" t="s">
        <v>3123</v>
      </c>
    </row>
    <row r="1576" spans="2:3">
      <c r="B1576" s="116" t="s">
        <v>784</v>
      </c>
      <c r="C1576" t="s">
        <v>5691</v>
      </c>
    </row>
    <row r="1577" spans="2:3">
      <c r="B1577" s="116" t="s">
        <v>785</v>
      </c>
      <c r="C1577" t="s">
        <v>5692</v>
      </c>
    </row>
    <row r="1578" spans="2:3">
      <c r="B1578" s="116" t="s">
        <v>1717</v>
      </c>
      <c r="C1578" t="s">
        <v>2278</v>
      </c>
    </row>
    <row r="1579" spans="2:3">
      <c r="B1579" s="116" t="s">
        <v>786</v>
      </c>
      <c r="C1579" t="s">
        <v>1139</v>
      </c>
    </row>
    <row r="1580" spans="2:3">
      <c r="B1580" s="116" t="s">
        <v>1718</v>
      </c>
      <c r="C1580" t="s">
        <v>5693</v>
      </c>
    </row>
    <row r="1581" spans="2:3">
      <c r="B1581" s="116" t="s">
        <v>787</v>
      </c>
      <c r="C1581" t="s">
        <v>5208</v>
      </c>
    </row>
    <row r="1582" spans="2:3">
      <c r="B1582" s="116" t="s">
        <v>1719</v>
      </c>
      <c r="C1582" t="s">
        <v>5694</v>
      </c>
    </row>
    <row r="1583" spans="2:3">
      <c r="B1583" s="116" t="s">
        <v>788</v>
      </c>
      <c r="C1583" t="s">
        <v>5209</v>
      </c>
    </row>
    <row r="1584" spans="2:3">
      <c r="B1584" s="116" t="s">
        <v>789</v>
      </c>
      <c r="C1584" t="s">
        <v>5695</v>
      </c>
    </row>
    <row r="1585" spans="2:3">
      <c r="B1585" s="116" t="s">
        <v>532</v>
      </c>
      <c r="C1585" t="s">
        <v>5696</v>
      </c>
    </row>
    <row r="1586" spans="2:3">
      <c r="B1586" s="116" t="s">
        <v>533</v>
      </c>
      <c r="C1586" t="s">
        <v>5697</v>
      </c>
    </row>
    <row r="1587" spans="2:3">
      <c r="B1587" s="116" t="s">
        <v>534</v>
      </c>
      <c r="C1587" t="s">
        <v>5698</v>
      </c>
    </row>
    <row r="1588" spans="2:3">
      <c r="B1588" s="116" t="s">
        <v>1720</v>
      </c>
      <c r="C1588" t="s">
        <v>5699</v>
      </c>
    </row>
    <row r="1589" spans="2:3">
      <c r="B1589" s="116" t="s">
        <v>1721</v>
      </c>
      <c r="C1589" t="s">
        <v>5700</v>
      </c>
    </row>
    <row r="1590" spans="2:3">
      <c r="B1590" s="116" t="s">
        <v>1722</v>
      </c>
      <c r="C1590" t="s">
        <v>5701</v>
      </c>
    </row>
    <row r="1591" spans="2:3">
      <c r="B1591" s="116" t="s">
        <v>790</v>
      </c>
      <c r="C1591" t="s">
        <v>5702</v>
      </c>
    </row>
    <row r="1592" spans="2:3">
      <c r="B1592" s="116" t="s">
        <v>791</v>
      </c>
      <c r="C1592" t="s">
        <v>5703</v>
      </c>
    </row>
    <row r="1593" spans="2:3">
      <c r="B1593" s="116" t="s">
        <v>3433</v>
      </c>
      <c r="C1593" t="s">
        <v>3434</v>
      </c>
    </row>
    <row r="1594" spans="2:3">
      <c r="B1594" s="116" t="s">
        <v>1723</v>
      </c>
      <c r="C1594" t="s">
        <v>5704</v>
      </c>
    </row>
    <row r="1595" spans="2:3">
      <c r="B1595" s="116" t="s">
        <v>1724</v>
      </c>
      <c r="C1595" t="s">
        <v>5705</v>
      </c>
    </row>
    <row r="1596" spans="2:3">
      <c r="B1596" s="116" t="s">
        <v>1725</v>
      </c>
      <c r="C1596" t="s">
        <v>5706</v>
      </c>
    </row>
    <row r="1597" spans="2:3">
      <c r="B1597" s="116" t="s">
        <v>792</v>
      </c>
      <c r="C1597" t="s">
        <v>5707</v>
      </c>
    </row>
    <row r="1598" spans="2:3">
      <c r="B1598" s="116" t="s">
        <v>3435</v>
      </c>
      <c r="C1598" t="s">
        <v>5708</v>
      </c>
    </row>
    <row r="1599" spans="2:3">
      <c r="B1599" s="116" t="s">
        <v>1726</v>
      </c>
      <c r="C1599" t="s">
        <v>5709</v>
      </c>
    </row>
    <row r="1600" spans="2:3">
      <c r="B1600" s="116" t="s">
        <v>1727</v>
      </c>
      <c r="C1600" t="s">
        <v>5710</v>
      </c>
    </row>
    <row r="1601" spans="2:3">
      <c r="B1601" s="116" t="s">
        <v>1728</v>
      </c>
      <c r="C1601" t="s">
        <v>5711</v>
      </c>
    </row>
    <row r="1602" spans="2:3">
      <c r="B1602" s="116" t="s">
        <v>535</v>
      </c>
      <c r="C1602" t="s">
        <v>5712</v>
      </c>
    </row>
    <row r="1603" spans="2:3">
      <c r="B1603" s="116" t="s">
        <v>1729</v>
      </c>
      <c r="C1603" t="s">
        <v>5314</v>
      </c>
    </row>
    <row r="1604" spans="2:3">
      <c r="B1604" s="116" t="s">
        <v>1730</v>
      </c>
      <c r="C1604" t="s">
        <v>5314</v>
      </c>
    </row>
    <row r="1605" spans="2:3">
      <c r="B1605" s="116" t="s">
        <v>1731</v>
      </c>
      <c r="C1605" t="s">
        <v>5713</v>
      </c>
    </row>
    <row r="1606" spans="2:3">
      <c r="B1606" s="116" t="s">
        <v>1732</v>
      </c>
      <c r="C1606" t="s">
        <v>5714</v>
      </c>
    </row>
    <row r="1607" spans="2:3">
      <c r="B1607" s="116" t="s">
        <v>1733</v>
      </c>
      <c r="C1607" t="s">
        <v>5715</v>
      </c>
    </row>
    <row r="1608" spans="2:3">
      <c r="B1608" s="116" t="s">
        <v>1734</v>
      </c>
      <c r="C1608" t="s">
        <v>5716</v>
      </c>
    </row>
    <row r="1609" spans="2:3">
      <c r="B1609" s="116" t="s">
        <v>1735</v>
      </c>
      <c r="C1609" t="s">
        <v>5717</v>
      </c>
    </row>
    <row r="1610" spans="2:3">
      <c r="B1610" s="116" t="s">
        <v>1736</v>
      </c>
      <c r="C1610" t="s">
        <v>5718</v>
      </c>
    </row>
    <row r="1611" spans="2:3">
      <c r="B1611" s="116" t="s">
        <v>1737</v>
      </c>
      <c r="C1611" t="s">
        <v>5719</v>
      </c>
    </row>
    <row r="1612" spans="2:3">
      <c r="B1612" s="116" t="s">
        <v>1738</v>
      </c>
      <c r="C1612" t="s">
        <v>5720</v>
      </c>
    </row>
    <row r="1613" spans="2:3">
      <c r="B1613" s="116" t="s">
        <v>1739</v>
      </c>
      <c r="C1613" t="s">
        <v>5721</v>
      </c>
    </row>
    <row r="1614" spans="2:3">
      <c r="B1614" s="116" t="s">
        <v>1740</v>
      </c>
      <c r="C1614" t="s">
        <v>5722</v>
      </c>
    </row>
    <row r="1615" spans="2:3">
      <c r="B1615" s="116" t="s">
        <v>1741</v>
      </c>
      <c r="C1615" t="s">
        <v>5723</v>
      </c>
    </row>
    <row r="1616" spans="2:3">
      <c r="B1616" s="116" t="s">
        <v>1742</v>
      </c>
      <c r="C1616" t="s">
        <v>5724</v>
      </c>
    </row>
    <row r="1617" spans="2:3">
      <c r="B1617" s="116" t="s">
        <v>1743</v>
      </c>
      <c r="C1617" t="s">
        <v>5725</v>
      </c>
    </row>
    <row r="1618" spans="2:3">
      <c r="B1618" s="116" t="s">
        <v>1744</v>
      </c>
      <c r="C1618" t="s">
        <v>5726</v>
      </c>
    </row>
    <row r="1619" spans="2:3">
      <c r="B1619" s="116" t="s">
        <v>5727</v>
      </c>
      <c r="C1619" t="s">
        <v>5728</v>
      </c>
    </row>
    <row r="1620" spans="2:3">
      <c r="B1620" s="116" t="s">
        <v>1745</v>
      </c>
      <c r="C1620" t="s">
        <v>5729</v>
      </c>
    </row>
    <row r="1621" spans="2:3">
      <c r="B1621" s="116" t="s">
        <v>1746</v>
      </c>
      <c r="C1621" t="s">
        <v>5730</v>
      </c>
    </row>
    <row r="1622" spans="2:3">
      <c r="B1622" s="116" t="s">
        <v>536</v>
      </c>
      <c r="C1622" t="s">
        <v>5731</v>
      </c>
    </row>
    <row r="1623" spans="2:3">
      <c r="B1623" s="116" t="s">
        <v>537</v>
      </c>
      <c r="C1623" t="s">
        <v>5732</v>
      </c>
    </row>
    <row r="1624" spans="2:3">
      <c r="B1624" s="116" t="s">
        <v>1747</v>
      </c>
      <c r="C1624" t="s">
        <v>5733</v>
      </c>
    </row>
    <row r="1625" spans="2:3">
      <c r="B1625" s="116" t="s">
        <v>1748</v>
      </c>
      <c r="C1625" t="s">
        <v>5734</v>
      </c>
    </row>
    <row r="1626" spans="2:3">
      <c r="B1626" s="116" t="s">
        <v>3815</v>
      </c>
      <c r="C1626" t="s">
        <v>5735</v>
      </c>
    </row>
    <row r="1627" spans="2:3">
      <c r="B1627" s="116" t="s">
        <v>5736</v>
      </c>
      <c r="C1627" t="s">
        <v>5737</v>
      </c>
    </row>
    <row r="1628" spans="2:3">
      <c r="B1628" s="116" t="s">
        <v>3436</v>
      </c>
      <c r="C1628" t="s">
        <v>5738</v>
      </c>
    </row>
    <row r="1629" spans="2:3">
      <c r="B1629" s="116" t="s">
        <v>1749</v>
      </c>
      <c r="C1629" t="s">
        <v>5739</v>
      </c>
    </row>
    <row r="1630" spans="2:3">
      <c r="B1630" s="116" t="s">
        <v>793</v>
      </c>
      <c r="C1630" t="s">
        <v>1140</v>
      </c>
    </row>
    <row r="1631" spans="2:3">
      <c r="B1631" s="116" t="s">
        <v>794</v>
      </c>
      <c r="C1631" t="s">
        <v>5740</v>
      </c>
    </row>
    <row r="1632" spans="2:3">
      <c r="B1632" s="116" t="s">
        <v>795</v>
      </c>
      <c r="C1632" t="s">
        <v>5741</v>
      </c>
    </row>
    <row r="1633" spans="2:3">
      <c r="B1633" s="116" t="s">
        <v>5742</v>
      </c>
      <c r="C1633" t="s">
        <v>5743</v>
      </c>
    </row>
    <row r="1634" spans="2:3">
      <c r="B1634" s="116" t="s">
        <v>5744</v>
      </c>
      <c r="C1634" t="s">
        <v>5745</v>
      </c>
    </row>
    <row r="1635" spans="2:3">
      <c r="B1635" s="116" t="s">
        <v>5746</v>
      </c>
      <c r="C1635" t="s">
        <v>5747</v>
      </c>
    </row>
    <row r="1636" spans="2:3">
      <c r="B1636" s="116" t="s">
        <v>796</v>
      </c>
      <c r="C1636" t="s">
        <v>5748</v>
      </c>
    </row>
    <row r="1637" spans="2:3">
      <c r="B1637" s="116" t="s">
        <v>798</v>
      </c>
      <c r="C1637" t="s">
        <v>5749</v>
      </c>
    </row>
    <row r="1638" spans="2:3">
      <c r="B1638" s="116" t="s">
        <v>797</v>
      </c>
      <c r="C1638" t="s">
        <v>5750</v>
      </c>
    </row>
    <row r="1639" spans="2:3">
      <c r="B1639" s="116" t="s">
        <v>538</v>
      </c>
      <c r="C1639" t="s">
        <v>5751</v>
      </c>
    </row>
    <row r="1640" spans="2:3">
      <c r="B1640" s="116" t="s">
        <v>539</v>
      </c>
      <c r="C1640" t="s">
        <v>5752</v>
      </c>
    </row>
    <row r="1641" spans="2:3">
      <c r="B1641" s="116" t="s">
        <v>5753</v>
      </c>
      <c r="C1641" t="s">
        <v>5754</v>
      </c>
    </row>
    <row r="1642" spans="2:3">
      <c r="B1642" s="116" t="s">
        <v>1750</v>
      </c>
      <c r="C1642" t="s">
        <v>5755</v>
      </c>
    </row>
    <row r="1643" spans="2:3">
      <c r="B1643" s="116" t="s">
        <v>1751</v>
      </c>
      <c r="C1643" t="s">
        <v>5756</v>
      </c>
    </row>
    <row r="1644" spans="2:3">
      <c r="B1644" s="116" t="s">
        <v>1752</v>
      </c>
      <c r="C1644" t="s">
        <v>1141</v>
      </c>
    </row>
    <row r="1645" spans="2:3">
      <c r="B1645" s="116" t="s">
        <v>1753</v>
      </c>
      <c r="C1645" t="s">
        <v>5757</v>
      </c>
    </row>
    <row r="1646" spans="2:3">
      <c r="B1646" s="116" t="s">
        <v>1754</v>
      </c>
      <c r="C1646" t="s">
        <v>5758</v>
      </c>
    </row>
    <row r="1647" spans="2:3">
      <c r="B1647" s="116" t="s">
        <v>5759</v>
      </c>
      <c r="C1647" t="s">
        <v>5760</v>
      </c>
    </row>
    <row r="1648" spans="2:3">
      <c r="B1648" s="116" t="s">
        <v>5761</v>
      </c>
      <c r="C1648" t="s">
        <v>5762</v>
      </c>
    </row>
    <row r="1649" spans="2:3">
      <c r="B1649" s="116" t="s">
        <v>5763</v>
      </c>
      <c r="C1649" t="s">
        <v>5764</v>
      </c>
    </row>
    <row r="1650" spans="2:3">
      <c r="B1650" s="116" t="s">
        <v>799</v>
      </c>
      <c r="C1650" t="s">
        <v>5765</v>
      </c>
    </row>
    <row r="1651" spans="2:3">
      <c r="B1651" s="116" t="s">
        <v>800</v>
      </c>
      <c r="C1651" t="s">
        <v>5766</v>
      </c>
    </row>
    <row r="1652" spans="2:3">
      <c r="B1652" s="116" t="s">
        <v>1755</v>
      </c>
      <c r="C1652" t="s">
        <v>5767</v>
      </c>
    </row>
    <row r="1653" spans="2:3">
      <c r="B1653" s="116" t="s">
        <v>1756</v>
      </c>
      <c r="C1653" t="s">
        <v>5768</v>
      </c>
    </row>
    <row r="1654" spans="2:3">
      <c r="B1654" s="116" t="s">
        <v>1757</v>
      </c>
      <c r="C1654" t="s">
        <v>5769</v>
      </c>
    </row>
    <row r="1655" spans="2:3">
      <c r="B1655" s="116" t="s">
        <v>801</v>
      </c>
      <c r="C1655" t="s">
        <v>1142</v>
      </c>
    </row>
    <row r="1656" spans="2:3">
      <c r="B1656" s="116" t="s">
        <v>802</v>
      </c>
      <c r="C1656" t="s">
        <v>5770</v>
      </c>
    </row>
    <row r="1657" spans="2:3">
      <c r="B1657" s="116" t="s">
        <v>1758</v>
      </c>
      <c r="C1657" t="s">
        <v>5771</v>
      </c>
    </row>
    <row r="1658" spans="2:3">
      <c r="B1658" s="116" t="s">
        <v>1759</v>
      </c>
      <c r="C1658" t="s">
        <v>5772</v>
      </c>
    </row>
    <row r="1659" spans="2:3">
      <c r="B1659" s="116" t="s">
        <v>1760</v>
      </c>
      <c r="C1659" t="s">
        <v>5773</v>
      </c>
    </row>
    <row r="1660" spans="2:3">
      <c r="B1660" s="116" t="s">
        <v>1761</v>
      </c>
      <c r="C1660" t="s">
        <v>5774</v>
      </c>
    </row>
    <row r="1661" spans="2:3">
      <c r="B1661" s="116" t="s">
        <v>1762</v>
      </c>
      <c r="C1661" t="s">
        <v>5775</v>
      </c>
    </row>
    <row r="1662" spans="2:3">
      <c r="B1662" s="116" t="s">
        <v>1763</v>
      </c>
      <c r="C1662" t="s">
        <v>5776</v>
      </c>
    </row>
    <row r="1663" spans="2:3">
      <c r="B1663" s="116" t="s">
        <v>1764</v>
      </c>
      <c r="C1663" t="s">
        <v>5777</v>
      </c>
    </row>
    <row r="1664" spans="2:3">
      <c r="B1664" s="116" t="s">
        <v>1765</v>
      </c>
      <c r="C1664" t="s">
        <v>5754</v>
      </c>
    </row>
    <row r="1665" spans="2:3">
      <c r="B1665" s="116" t="s">
        <v>1766</v>
      </c>
      <c r="C1665" t="s">
        <v>5747</v>
      </c>
    </row>
    <row r="1666" spans="2:3">
      <c r="B1666" s="116" t="s">
        <v>1767</v>
      </c>
      <c r="C1666" t="s">
        <v>4260</v>
      </c>
    </row>
    <row r="1667" spans="2:3">
      <c r="B1667" s="116" t="s">
        <v>1768</v>
      </c>
      <c r="C1667" t="s">
        <v>5778</v>
      </c>
    </row>
    <row r="1668" spans="2:3">
      <c r="B1668" s="116" t="s">
        <v>3437</v>
      </c>
      <c r="C1668" t="s">
        <v>1162</v>
      </c>
    </row>
    <row r="1669" spans="2:3">
      <c r="B1669" s="116" t="s">
        <v>3816</v>
      </c>
      <c r="C1669" t="s">
        <v>5779</v>
      </c>
    </row>
    <row r="1670" spans="2:3">
      <c r="B1670" s="116" t="s">
        <v>3817</v>
      </c>
      <c r="C1670" t="s">
        <v>5780</v>
      </c>
    </row>
    <row r="1671" spans="2:3">
      <c r="B1671" s="116" t="s">
        <v>540</v>
      </c>
      <c r="C1671" t="s">
        <v>1143</v>
      </c>
    </row>
    <row r="1672" spans="2:3">
      <c r="B1672" s="116" t="s">
        <v>541</v>
      </c>
      <c r="C1672" t="s">
        <v>5781</v>
      </c>
    </row>
    <row r="1673" spans="2:3">
      <c r="B1673" s="116" t="s">
        <v>1769</v>
      </c>
      <c r="C1673" t="s">
        <v>5782</v>
      </c>
    </row>
    <row r="1674" spans="2:3">
      <c r="B1674" s="116" t="s">
        <v>1770</v>
      </c>
      <c r="C1674" t="s">
        <v>5783</v>
      </c>
    </row>
    <row r="1675" spans="2:3">
      <c r="B1675" s="116" t="s">
        <v>1771</v>
      </c>
      <c r="C1675" t="s">
        <v>5784</v>
      </c>
    </row>
    <row r="1676" spans="2:3">
      <c r="B1676" s="116" t="s">
        <v>1772</v>
      </c>
      <c r="C1676" t="s">
        <v>5785</v>
      </c>
    </row>
    <row r="1677" spans="2:3">
      <c r="B1677" s="116" t="s">
        <v>1773</v>
      </c>
      <c r="C1677" t="s">
        <v>5786</v>
      </c>
    </row>
    <row r="1678" spans="2:3">
      <c r="B1678" s="116" t="s">
        <v>1774</v>
      </c>
      <c r="C1678" t="s">
        <v>5787</v>
      </c>
    </row>
    <row r="1679" spans="2:3">
      <c r="B1679" s="116" t="s">
        <v>1775</v>
      </c>
      <c r="C1679" t="s">
        <v>5788</v>
      </c>
    </row>
    <row r="1680" spans="2:3">
      <c r="B1680" s="116" t="s">
        <v>1776</v>
      </c>
      <c r="C1680" t="s">
        <v>5789</v>
      </c>
    </row>
    <row r="1681" spans="2:3">
      <c r="B1681" s="116" t="s">
        <v>1777</v>
      </c>
      <c r="C1681" t="s">
        <v>5790</v>
      </c>
    </row>
    <row r="1682" spans="2:3">
      <c r="B1682" s="116" t="s">
        <v>3438</v>
      </c>
      <c r="C1682" t="s">
        <v>3439</v>
      </c>
    </row>
    <row r="1683" spans="2:3">
      <c r="B1683" s="116" t="s">
        <v>3440</v>
      </c>
      <c r="C1683" t="s">
        <v>5791</v>
      </c>
    </row>
    <row r="1684" spans="2:3">
      <c r="B1684" s="116" t="s">
        <v>3441</v>
      </c>
      <c r="C1684" t="s">
        <v>5792</v>
      </c>
    </row>
    <row r="1685" spans="2:3">
      <c r="B1685" s="116" t="s">
        <v>3442</v>
      </c>
      <c r="C1685" t="s">
        <v>5793</v>
      </c>
    </row>
    <row r="1686" spans="2:3">
      <c r="B1686" s="116" t="s">
        <v>3443</v>
      </c>
      <c r="C1686" t="s">
        <v>5794</v>
      </c>
    </row>
    <row r="1687" spans="2:3">
      <c r="B1687" s="116" t="s">
        <v>542</v>
      </c>
      <c r="C1687" t="s">
        <v>5795</v>
      </c>
    </row>
    <row r="1688" spans="2:3">
      <c r="B1688" s="116" t="s">
        <v>543</v>
      </c>
      <c r="C1688" t="s">
        <v>5796</v>
      </c>
    </row>
    <row r="1689" spans="2:3">
      <c r="B1689" s="116" t="s">
        <v>803</v>
      </c>
      <c r="C1689" t="s">
        <v>1091</v>
      </c>
    </row>
    <row r="1690" spans="2:3">
      <c r="B1690" s="116" t="s">
        <v>804</v>
      </c>
      <c r="C1690" t="s">
        <v>1144</v>
      </c>
    </row>
    <row r="1691" spans="2:3">
      <c r="B1691" s="116" t="s">
        <v>1778</v>
      </c>
      <c r="C1691" t="s">
        <v>1137</v>
      </c>
    </row>
    <row r="1692" spans="2:3">
      <c r="B1692" s="116" t="s">
        <v>805</v>
      </c>
      <c r="C1692" t="s">
        <v>1145</v>
      </c>
    </row>
    <row r="1693" spans="2:3">
      <c r="B1693" s="116" t="s">
        <v>806</v>
      </c>
      <c r="C1693" t="s">
        <v>5797</v>
      </c>
    </row>
    <row r="1694" spans="2:3">
      <c r="B1694" s="116" t="s">
        <v>807</v>
      </c>
      <c r="C1694" t="s">
        <v>5798</v>
      </c>
    </row>
    <row r="1695" spans="2:3">
      <c r="B1695" s="116" t="s">
        <v>808</v>
      </c>
      <c r="C1695" t="s">
        <v>5799</v>
      </c>
    </row>
    <row r="1696" spans="2:3">
      <c r="B1696" s="116" t="s">
        <v>544</v>
      </c>
      <c r="C1696" t="s">
        <v>5800</v>
      </c>
    </row>
    <row r="1697" spans="2:3">
      <c r="B1697" s="116" t="s">
        <v>545</v>
      </c>
      <c r="C1697" t="s">
        <v>5799</v>
      </c>
    </row>
    <row r="1698" spans="2:3">
      <c r="B1698" s="116" t="s">
        <v>1779</v>
      </c>
      <c r="C1698" t="s">
        <v>5801</v>
      </c>
    </row>
    <row r="1699" spans="2:3">
      <c r="B1699" s="116" t="s">
        <v>809</v>
      </c>
      <c r="C1699" t="s">
        <v>1146</v>
      </c>
    </row>
    <row r="1700" spans="2:3">
      <c r="B1700" s="116" t="s">
        <v>810</v>
      </c>
      <c r="C1700" t="s">
        <v>5802</v>
      </c>
    </row>
    <row r="1701" spans="2:3">
      <c r="B1701" s="116" t="s">
        <v>811</v>
      </c>
      <c r="C1701" t="s">
        <v>1147</v>
      </c>
    </row>
    <row r="1702" spans="2:3">
      <c r="B1702" s="116" t="s">
        <v>1780</v>
      </c>
      <c r="C1702" t="s">
        <v>5803</v>
      </c>
    </row>
    <row r="1703" spans="2:3">
      <c r="B1703" s="116" t="s">
        <v>1781</v>
      </c>
      <c r="C1703" t="s">
        <v>4406</v>
      </c>
    </row>
    <row r="1704" spans="2:3">
      <c r="B1704" s="116" t="s">
        <v>1782</v>
      </c>
      <c r="C1704" t="s">
        <v>5804</v>
      </c>
    </row>
    <row r="1705" spans="2:3">
      <c r="B1705" s="116" t="s">
        <v>812</v>
      </c>
      <c r="C1705" t="s">
        <v>5805</v>
      </c>
    </row>
    <row r="1706" spans="2:3">
      <c r="B1706" s="116" t="s">
        <v>1783</v>
      </c>
      <c r="C1706" t="s">
        <v>4406</v>
      </c>
    </row>
    <row r="1707" spans="2:3">
      <c r="B1707" s="116" t="s">
        <v>546</v>
      </c>
      <c r="C1707" t="s">
        <v>1016</v>
      </c>
    </row>
    <row r="1708" spans="2:3">
      <c r="B1708" s="116" t="s">
        <v>547</v>
      </c>
      <c r="C1708" t="s">
        <v>5806</v>
      </c>
    </row>
    <row r="1709" spans="2:3">
      <c r="B1709" s="116" t="s">
        <v>548</v>
      </c>
      <c r="C1709" t="s">
        <v>5807</v>
      </c>
    </row>
    <row r="1710" spans="2:3">
      <c r="B1710" s="116" t="s">
        <v>549</v>
      </c>
      <c r="C1710" t="s">
        <v>5808</v>
      </c>
    </row>
    <row r="1711" spans="2:3">
      <c r="B1711" s="116" t="s">
        <v>550</v>
      </c>
      <c r="C1711" t="s">
        <v>5678</v>
      </c>
    </row>
    <row r="1712" spans="2:3">
      <c r="B1712" s="116" t="s">
        <v>551</v>
      </c>
      <c r="C1712" t="s">
        <v>5809</v>
      </c>
    </row>
    <row r="1713" spans="2:3">
      <c r="B1713" s="116" t="s">
        <v>1784</v>
      </c>
      <c r="C1713" t="s">
        <v>1017</v>
      </c>
    </row>
    <row r="1714" spans="2:3">
      <c r="B1714" s="116" t="s">
        <v>1785</v>
      </c>
      <c r="C1714" t="s">
        <v>1148</v>
      </c>
    </row>
    <row r="1715" spans="2:3">
      <c r="B1715" s="116" t="s">
        <v>552</v>
      </c>
      <c r="C1715" t="s">
        <v>1018</v>
      </c>
    </row>
    <row r="1716" spans="2:3">
      <c r="B1716" s="116" t="s">
        <v>553</v>
      </c>
      <c r="C1716" t="s">
        <v>1018</v>
      </c>
    </row>
    <row r="1717" spans="2:3">
      <c r="B1717" s="116" t="s">
        <v>554</v>
      </c>
      <c r="C1717" t="s">
        <v>5810</v>
      </c>
    </row>
    <row r="1718" spans="2:3">
      <c r="B1718" s="116" t="s">
        <v>555</v>
      </c>
      <c r="C1718" t="s">
        <v>1103</v>
      </c>
    </row>
    <row r="1719" spans="2:3">
      <c r="B1719" s="116" t="s">
        <v>556</v>
      </c>
      <c r="C1719" t="s">
        <v>1103</v>
      </c>
    </row>
    <row r="1720" spans="2:3">
      <c r="B1720" s="116" t="s">
        <v>557</v>
      </c>
      <c r="C1720" t="s">
        <v>5811</v>
      </c>
    </row>
    <row r="1721" spans="2:3">
      <c r="B1721" s="116" t="s">
        <v>1786</v>
      </c>
      <c r="C1721" t="s">
        <v>5812</v>
      </c>
    </row>
    <row r="1722" spans="2:3">
      <c r="B1722" s="116" t="s">
        <v>1787</v>
      </c>
      <c r="C1722" t="s">
        <v>4406</v>
      </c>
    </row>
    <row r="1723" spans="2:3">
      <c r="B1723" s="116" t="s">
        <v>5813</v>
      </c>
      <c r="C1723" t="s">
        <v>5814</v>
      </c>
    </row>
    <row r="1724" spans="2:3">
      <c r="B1724" s="116" t="s">
        <v>1788</v>
      </c>
      <c r="C1724" t="s">
        <v>5815</v>
      </c>
    </row>
    <row r="1725" spans="2:3">
      <c r="B1725" s="116" t="s">
        <v>3818</v>
      </c>
      <c r="C1725" t="s">
        <v>5816</v>
      </c>
    </row>
    <row r="1726" spans="2:3">
      <c r="B1726" s="116" t="s">
        <v>813</v>
      </c>
      <c r="C1726" t="s">
        <v>5817</v>
      </c>
    </row>
    <row r="1727" spans="2:3">
      <c r="B1727" s="116" t="s">
        <v>814</v>
      </c>
      <c r="C1727" t="s">
        <v>5818</v>
      </c>
    </row>
    <row r="1728" spans="2:3">
      <c r="B1728" s="116" t="s">
        <v>815</v>
      </c>
      <c r="C1728" t="s">
        <v>5819</v>
      </c>
    </row>
    <row r="1729" spans="2:3">
      <c r="B1729" s="116" t="s">
        <v>816</v>
      </c>
      <c r="C1729" t="s">
        <v>1149</v>
      </c>
    </row>
    <row r="1730" spans="2:3">
      <c r="B1730" s="116" t="s">
        <v>817</v>
      </c>
      <c r="C1730" t="s">
        <v>1149</v>
      </c>
    </row>
    <row r="1731" spans="2:3">
      <c r="B1731" s="116" t="s">
        <v>818</v>
      </c>
      <c r="C1731" t="s">
        <v>5820</v>
      </c>
    </row>
    <row r="1732" spans="2:3">
      <c r="B1732" s="116" t="s">
        <v>819</v>
      </c>
      <c r="C1732" t="s">
        <v>1150</v>
      </c>
    </row>
    <row r="1733" spans="2:3">
      <c r="B1733" s="116" t="s">
        <v>820</v>
      </c>
      <c r="C1733" t="s">
        <v>5821</v>
      </c>
    </row>
    <row r="1734" spans="2:3">
      <c r="B1734" s="116" t="s">
        <v>821</v>
      </c>
      <c r="C1734" t="s">
        <v>5822</v>
      </c>
    </row>
    <row r="1735" spans="2:3">
      <c r="B1735" s="116" t="s">
        <v>822</v>
      </c>
      <c r="C1735" t="s">
        <v>5823</v>
      </c>
    </row>
    <row r="1736" spans="2:3">
      <c r="B1736" s="116" t="s">
        <v>1789</v>
      </c>
      <c r="C1736" t="s">
        <v>5824</v>
      </c>
    </row>
    <row r="1737" spans="2:3">
      <c r="B1737" s="116" t="s">
        <v>1790</v>
      </c>
      <c r="C1737" t="s">
        <v>5825</v>
      </c>
    </row>
    <row r="1738" spans="2:3">
      <c r="B1738" s="116" t="s">
        <v>1791</v>
      </c>
      <c r="C1738" t="s">
        <v>5826</v>
      </c>
    </row>
    <row r="1739" spans="2:3">
      <c r="B1739" s="116" t="s">
        <v>823</v>
      </c>
      <c r="C1739" t="s">
        <v>5771</v>
      </c>
    </row>
    <row r="1740" spans="2:3">
      <c r="B1740" s="116" t="s">
        <v>824</v>
      </c>
      <c r="C1740" t="s">
        <v>5827</v>
      </c>
    </row>
    <row r="1741" spans="2:3">
      <c r="B1741" s="116" t="s">
        <v>1792</v>
      </c>
      <c r="C1741" t="s">
        <v>5828</v>
      </c>
    </row>
    <row r="1742" spans="2:3">
      <c r="B1742" s="116" t="s">
        <v>1793</v>
      </c>
      <c r="C1742" t="s">
        <v>5828</v>
      </c>
    </row>
    <row r="1743" spans="2:3">
      <c r="B1743" s="116" t="s">
        <v>825</v>
      </c>
      <c r="C1743" t="s">
        <v>5782</v>
      </c>
    </row>
    <row r="1744" spans="2:3">
      <c r="B1744" s="116" t="s">
        <v>826</v>
      </c>
      <c r="C1744" t="s">
        <v>5829</v>
      </c>
    </row>
    <row r="1745" spans="2:3">
      <c r="B1745" s="116" t="s">
        <v>827</v>
      </c>
      <c r="C1745" t="s">
        <v>1019</v>
      </c>
    </row>
    <row r="1746" spans="2:3">
      <c r="B1746" s="116" t="s">
        <v>828</v>
      </c>
      <c r="C1746" t="s">
        <v>5830</v>
      </c>
    </row>
    <row r="1747" spans="2:3">
      <c r="B1747" s="116" t="s">
        <v>829</v>
      </c>
      <c r="C1747" t="s">
        <v>5831</v>
      </c>
    </row>
    <row r="1748" spans="2:3">
      <c r="B1748" s="116" t="s">
        <v>830</v>
      </c>
      <c r="C1748" t="s">
        <v>5832</v>
      </c>
    </row>
    <row r="1749" spans="2:3">
      <c r="B1749" s="116" t="s">
        <v>831</v>
      </c>
      <c r="C1749" t="s">
        <v>5833</v>
      </c>
    </row>
    <row r="1750" spans="2:3">
      <c r="B1750" s="116" t="s">
        <v>1794</v>
      </c>
      <c r="C1750" t="s">
        <v>5834</v>
      </c>
    </row>
    <row r="1751" spans="2:3">
      <c r="B1751" s="116" t="s">
        <v>1795</v>
      </c>
      <c r="C1751" t="s">
        <v>5835</v>
      </c>
    </row>
    <row r="1752" spans="2:3">
      <c r="B1752" s="116" t="s">
        <v>558</v>
      </c>
      <c r="C1752" t="s">
        <v>5836</v>
      </c>
    </row>
    <row r="1753" spans="2:3">
      <c r="B1753" s="116" t="s">
        <v>559</v>
      </c>
      <c r="C1753" t="s">
        <v>5837</v>
      </c>
    </row>
    <row r="1754" spans="2:3">
      <c r="B1754" s="116" t="s">
        <v>560</v>
      </c>
      <c r="C1754" t="s">
        <v>5838</v>
      </c>
    </row>
    <row r="1755" spans="2:3">
      <c r="B1755" s="116" t="s">
        <v>561</v>
      </c>
      <c r="C1755" t="s">
        <v>5839</v>
      </c>
    </row>
    <row r="1756" spans="2:3">
      <c r="B1756" s="116" t="s">
        <v>832</v>
      </c>
      <c r="C1756" t="s">
        <v>1020</v>
      </c>
    </row>
    <row r="1757" spans="2:3">
      <c r="B1757" s="116" t="s">
        <v>833</v>
      </c>
      <c r="C1757" t="s">
        <v>5840</v>
      </c>
    </row>
    <row r="1758" spans="2:3">
      <c r="B1758" s="116" t="s">
        <v>834</v>
      </c>
      <c r="C1758" t="s">
        <v>5841</v>
      </c>
    </row>
    <row r="1759" spans="2:3">
      <c r="B1759" s="116" t="s">
        <v>835</v>
      </c>
      <c r="C1759" t="s">
        <v>5842</v>
      </c>
    </row>
    <row r="1760" spans="2:3">
      <c r="B1760" s="116" t="s">
        <v>836</v>
      </c>
      <c r="C1760" t="s">
        <v>5843</v>
      </c>
    </row>
    <row r="1761" spans="2:3">
      <c r="B1761" s="116" t="s">
        <v>1796</v>
      </c>
      <c r="C1761" t="s">
        <v>5844</v>
      </c>
    </row>
    <row r="1762" spans="2:3">
      <c r="B1762" s="116" t="s">
        <v>1797</v>
      </c>
      <c r="C1762" t="s">
        <v>5844</v>
      </c>
    </row>
    <row r="1763" spans="2:3">
      <c r="B1763" s="116" t="s">
        <v>562</v>
      </c>
      <c r="C1763" t="s">
        <v>1094</v>
      </c>
    </row>
    <row r="1764" spans="2:3">
      <c r="B1764" s="116" t="s">
        <v>563</v>
      </c>
      <c r="C1764" t="s">
        <v>1151</v>
      </c>
    </row>
    <row r="1765" spans="2:3">
      <c r="B1765" s="116" t="s">
        <v>1798</v>
      </c>
      <c r="C1765" t="s">
        <v>5845</v>
      </c>
    </row>
    <row r="1766" spans="2:3">
      <c r="B1766" s="116" t="s">
        <v>1799</v>
      </c>
      <c r="C1766" t="s">
        <v>5845</v>
      </c>
    </row>
    <row r="1767" spans="2:3">
      <c r="B1767" s="116" t="s">
        <v>3444</v>
      </c>
      <c r="C1767" t="s">
        <v>3445</v>
      </c>
    </row>
    <row r="1768" spans="2:3">
      <c r="B1768" s="116" t="s">
        <v>3446</v>
      </c>
      <c r="C1768" t="s">
        <v>3445</v>
      </c>
    </row>
    <row r="1769" spans="2:3">
      <c r="B1769" s="116" t="s">
        <v>3447</v>
      </c>
      <c r="C1769" t="s">
        <v>5846</v>
      </c>
    </row>
    <row r="1770" spans="2:3">
      <c r="B1770" s="116" t="s">
        <v>3448</v>
      </c>
      <c r="C1770" t="s">
        <v>3449</v>
      </c>
    </row>
    <row r="1771" spans="2:3">
      <c r="B1771" s="116" t="s">
        <v>3450</v>
      </c>
      <c r="C1771" t="s">
        <v>5847</v>
      </c>
    </row>
    <row r="1772" spans="2:3">
      <c r="B1772" s="116" t="s">
        <v>3451</v>
      </c>
      <c r="C1772" t="s">
        <v>5848</v>
      </c>
    </row>
    <row r="1773" spans="2:3">
      <c r="B1773" s="116" t="s">
        <v>3819</v>
      </c>
      <c r="C1773" t="s">
        <v>5849</v>
      </c>
    </row>
    <row r="1774" spans="2:3">
      <c r="B1774" s="116" t="s">
        <v>3452</v>
      </c>
      <c r="C1774" t="s">
        <v>3453</v>
      </c>
    </row>
    <row r="1775" spans="2:3">
      <c r="B1775" s="116" t="s">
        <v>3454</v>
      </c>
      <c r="C1775" t="s">
        <v>5850</v>
      </c>
    </row>
    <row r="1776" spans="2:3">
      <c r="B1776" s="116" t="s">
        <v>3455</v>
      </c>
      <c r="C1776" t="s">
        <v>5851</v>
      </c>
    </row>
    <row r="1777" spans="2:3">
      <c r="B1777" s="116" t="s">
        <v>837</v>
      </c>
      <c r="C1777" t="s">
        <v>5300</v>
      </c>
    </row>
    <row r="1778" spans="2:3">
      <c r="B1778" s="116" t="s">
        <v>838</v>
      </c>
      <c r="C1778" t="s">
        <v>5852</v>
      </c>
    </row>
    <row r="1779" spans="2:3">
      <c r="B1779" s="116" t="s">
        <v>839</v>
      </c>
      <c r="C1779" t="s">
        <v>1021</v>
      </c>
    </row>
    <row r="1780" spans="2:3">
      <c r="B1780" s="116" t="s">
        <v>840</v>
      </c>
      <c r="C1780" t="s">
        <v>5853</v>
      </c>
    </row>
    <row r="1781" spans="2:3">
      <c r="B1781" s="116" t="s">
        <v>841</v>
      </c>
      <c r="C1781" t="s">
        <v>5854</v>
      </c>
    </row>
    <row r="1782" spans="2:3">
      <c r="B1782" s="116" t="s">
        <v>1800</v>
      </c>
      <c r="C1782" t="s">
        <v>5855</v>
      </c>
    </row>
    <row r="1783" spans="2:3">
      <c r="B1783" s="116" t="s">
        <v>842</v>
      </c>
      <c r="C1783" t="s">
        <v>1152</v>
      </c>
    </row>
    <row r="1784" spans="2:3">
      <c r="B1784" s="116" t="s">
        <v>843</v>
      </c>
      <c r="C1784" t="s">
        <v>5856</v>
      </c>
    </row>
    <row r="1785" spans="2:3">
      <c r="B1785" s="116" t="s">
        <v>844</v>
      </c>
      <c r="C1785" t="s">
        <v>5857</v>
      </c>
    </row>
    <row r="1786" spans="2:3">
      <c r="B1786" s="116" t="s">
        <v>845</v>
      </c>
      <c r="C1786" t="s">
        <v>5858</v>
      </c>
    </row>
    <row r="1787" spans="2:3">
      <c r="B1787" s="116" t="s">
        <v>846</v>
      </c>
      <c r="C1787" t="s">
        <v>5859</v>
      </c>
    </row>
    <row r="1788" spans="2:3">
      <c r="B1788" s="116" t="s">
        <v>847</v>
      </c>
      <c r="C1788" t="s">
        <v>5860</v>
      </c>
    </row>
    <row r="1789" spans="2:3">
      <c r="B1789" s="116" t="s">
        <v>848</v>
      </c>
      <c r="C1789" t="s">
        <v>5861</v>
      </c>
    </row>
    <row r="1790" spans="2:3">
      <c r="B1790" s="116" t="s">
        <v>564</v>
      </c>
      <c r="C1790" t="s">
        <v>5862</v>
      </c>
    </row>
    <row r="1791" spans="2:3">
      <c r="B1791" s="116" t="s">
        <v>565</v>
      </c>
      <c r="C1791" t="s">
        <v>5863</v>
      </c>
    </row>
    <row r="1792" spans="2:3">
      <c r="B1792" s="116" t="s">
        <v>566</v>
      </c>
      <c r="C1792" t="s">
        <v>5864</v>
      </c>
    </row>
    <row r="1793" spans="2:3">
      <c r="B1793" s="116" t="s">
        <v>1801</v>
      </c>
      <c r="C1793" t="s">
        <v>5865</v>
      </c>
    </row>
    <row r="1794" spans="2:3">
      <c r="B1794" s="116" t="s">
        <v>1802</v>
      </c>
      <c r="C1794" t="s">
        <v>5866</v>
      </c>
    </row>
    <row r="1795" spans="2:3">
      <c r="B1795" s="116" t="s">
        <v>567</v>
      </c>
      <c r="C1795" t="s">
        <v>5867</v>
      </c>
    </row>
    <row r="1796" spans="2:3">
      <c r="B1796" s="116" t="s">
        <v>1803</v>
      </c>
      <c r="C1796" t="s">
        <v>5868</v>
      </c>
    </row>
    <row r="1797" spans="2:3">
      <c r="B1797" s="116" t="s">
        <v>1804</v>
      </c>
      <c r="C1797" t="s">
        <v>5869</v>
      </c>
    </row>
    <row r="1798" spans="2:3">
      <c r="B1798" s="116" t="s">
        <v>3820</v>
      </c>
      <c r="C1798" t="s">
        <v>5870</v>
      </c>
    </row>
    <row r="1799" spans="2:3">
      <c r="B1799" s="116" t="s">
        <v>5871</v>
      </c>
      <c r="C1799" t="s">
        <v>5872</v>
      </c>
    </row>
    <row r="1800" spans="2:3">
      <c r="B1800" s="116" t="s">
        <v>1805</v>
      </c>
      <c r="C1800" t="s">
        <v>5873</v>
      </c>
    </row>
    <row r="1801" spans="2:3">
      <c r="B1801" s="116" t="s">
        <v>1806</v>
      </c>
      <c r="C1801" t="s">
        <v>5873</v>
      </c>
    </row>
    <row r="1802" spans="2:3">
      <c r="B1802" s="116" t="s">
        <v>1807</v>
      </c>
      <c r="C1802" t="s">
        <v>5874</v>
      </c>
    </row>
    <row r="1803" spans="2:3">
      <c r="B1803" s="116" t="s">
        <v>5875</v>
      </c>
      <c r="C1803" t="s">
        <v>5876</v>
      </c>
    </row>
    <row r="1804" spans="2:3">
      <c r="B1804" s="116" t="s">
        <v>5877</v>
      </c>
      <c r="C1804" t="s">
        <v>5876</v>
      </c>
    </row>
    <row r="1805" spans="2:3">
      <c r="B1805" s="116" t="s">
        <v>5878</v>
      </c>
      <c r="C1805" t="s">
        <v>5879</v>
      </c>
    </row>
    <row r="1806" spans="2:3">
      <c r="B1806" s="116" t="s">
        <v>3821</v>
      </c>
      <c r="C1806" t="s">
        <v>5880</v>
      </c>
    </row>
    <row r="1807" spans="2:3">
      <c r="B1807" s="116" t="s">
        <v>3822</v>
      </c>
      <c r="C1807" t="s">
        <v>5881</v>
      </c>
    </row>
    <row r="1808" spans="2:3">
      <c r="B1808" s="116" t="s">
        <v>3823</v>
      </c>
      <c r="C1808" t="s">
        <v>5882</v>
      </c>
    </row>
    <row r="1809" spans="2:3">
      <c r="B1809" s="116" t="s">
        <v>849</v>
      </c>
      <c r="C1809" t="s">
        <v>1153</v>
      </c>
    </row>
    <row r="1810" spans="2:3">
      <c r="B1810" s="116" t="s">
        <v>850</v>
      </c>
      <c r="C1810" t="s">
        <v>5883</v>
      </c>
    </row>
    <row r="1811" spans="2:3">
      <c r="B1811" s="116" t="s">
        <v>851</v>
      </c>
      <c r="C1811" t="s">
        <v>5884</v>
      </c>
    </row>
    <row r="1812" spans="2:3">
      <c r="B1812" s="116" t="s">
        <v>568</v>
      </c>
      <c r="C1812" t="s">
        <v>5885</v>
      </c>
    </row>
    <row r="1813" spans="2:3">
      <c r="B1813" s="116" t="s">
        <v>569</v>
      </c>
      <c r="C1813" t="s">
        <v>1022</v>
      </c>
    </row>
    <row r="1814" spans="2:3">
      <c r="B1814" s="116" t="s">
        <v>570</v>
      </c>
      <c r="C1814" t="s">
        <v>5886</v>
      </c>
    </row>
    <row r="1815" spans="2:3">
      <c r="B1815" s="116" t="s">
        <v>571</v>
      </c>
      <c r="C1815" t="s">
        <v>5887</v>
      </c>
    </row>
    <row r="1816" spans="2:3">
      <c r="B1816" s="116" t="s">
        <v>1808</v>
      </c>
      <c r="C1816" t="s">
        <v>5888</v>
      </c>
    </row>
    <row r="1817" spans="2:3">
      <c r="B1817" s="116" t="s">
        <v>1809</v>
      </c>
      <c r="C1817" t="s">
        <v>5889</v>
      </c>
    </row>
    <row r="1818" spans="2:3">
      <c r="B1818" s="116" t="s">
        <v>1810</v>
      </c>
      <c r="C1818" t="s">
        <v>5890</v>
      </c>
    </row>
    <row r="1819" spans="2:3">
      <c r="B1819" s="116" t="s">
        <v>1811</v>
      </c>
      <c r="C1819" t="s">
        <v>5891</v>
      </c>
    </row>
    <row r="1820" spans="2:3">
      <c r="B1820" s="116" t="s">
        <v>1812</v>
      </c>
      <c r="C1820" t="s">
        <v>5186</v>
      </c>
    </row>
    <row r="1821" spans="2:3">
      <c r="B1821" s="116" t="s">
        <v>1813</v>
      </c>
      <c r="C1821" t="s">
        <v>5186</v>
      </c>
    </row>
    <row r="1822" spans="2:3">
      <c r="B1822" s="116" t="s">
        <v>572</v>
      </c>
      <c r="C1822" t="s">
        <v>1154</v>
      </c>
    </row>
    <row r="1823" spans="2:3">
      <c r="B1823" s="116" t="s">
        <v>573</v>
      </c>
      <c r="C1823" t="s">
        <v>5892</v>
      </c>
    </row>
    <row r="1824" spans="2:3">
      <c r="B1824" s="116" t="s">
        <v>574</v>
      </c>
      <c r="C1824" t="s">
        <v>5893</v>
      </c>
    </row>
    <row r="1825" spans="2:3">
      <c r="B1825" s="116" t="s">
        <v>1814</v>
      </c>
      <c r="C1825" t="s">
        <v>5894</v>
      </c>
    </row>
    <row r="1826" spans="2:3">
      <c r="B1826" s="116" t="s">
        <v>1815</v>
      </c>
      <c r="C1826" t="s">
        <v>5895</v>
      </c>
    </row>
    <row r="1827" spans="2:3">
      <c r="B1827" s="116" t="s">
        <v>1816</v>
      </c>
      <c r="C1827" t="s">
        <v>5896</v>
      </c>
    </row>
    <row r="1828" spans="2:3">
      <c r="B1828" s="116" t="s">
        <v>852</v>
      </c>
      <c r="C1828" t="s">
        <v>1155</v>
      </c>
    </row>
    <row r="1829" spans="2:3">
      <c r="B1829" s="116" t="s">
        <v>853</v>
      </c>
      <c r="C1829" t="s">
        <v>1156</v>
      </c>
    </row>
    <row r="1830" spans="2:3">
      <c r="B1830" s="116" t="s">
        <v>854</v>
      </c>
      <c r="C1830" t="s">
        <v>5897</v>
      </c>
    </row>
    <row r="1831" spans="2:3">
      <c r="B1831" s="116" t="s">
        <v>575</v>
      </c>
      <c r="C1831" t="s">
        <v>5898</v>
      </c>
    </row>
    <row r="1832" spans="2:3">
      <c r="B1832" s="116" t="s">
        <v>855</v>
      </c>
      <c r="C1832" t="s">
        <v>1157</v>
      </c>
    </row>
    <row r="1833" spans="2:3">
      <c r="B1833" s="116" t="s">
        <v>856</v>
      </c>
      <c r="C1833" t="s">
        <v>5899</v>
      </c>
    </row>
    <row r="1834" spans="2:3">
      <c r="B1834" s="116" t="s">
        <v>857</v>
      </c>
      <c r="C1834" t="s">
        <v>5900</v>
      </c>
    </row>
    <row r="1835" spans="2:3">
      <c r="B1835" s="116" t="s">
        <v>858</v>
      </c>
      <c r="C1835" t="s">
        <v>5901</v>
      </c>
    </row>
    <row r="1836" spans="2:3">
      <c r="B1836" s="116" t="s">
        <v>859</v>
      </c>
      <c r="C1836" t="s">
        <v>5902</v>
      </c>
    </row>
    <row r="1837" spans="2:3">
      <c r="B1837" s="116" t="s">
        <v>860</v>
      </c>
      <c r="C1837" t="s">
        <v>5903</v>
      </c>
    </row>
    <row r="1838" spans="2:3">
      <c r="B1838" s="116" t="s">
        <v>1817</v>
      </c>
      <c r="C1838" t="s">
        <v>5904</v>
      </c>
    </row>
    <row r="1839" spans="2:3">
      <c r="B1839" s="116" t="s">
        <v>861</v>
      </c>
      <c r="C1839" t="s">
        <v>5905</v>
      </c>
    </row>
    <row r="1840" spans="2:3">
      <c r="B1840" s="116" t="s">
        <v>1818</v>
      </c>
      <c r="C1840" t="s">
        <v>5906</v>
      </c>
    </row>
    <row r="1841" spans="2:3">
      <c r="B1841" s="116" t="s">
        <v>862</v>
      </c>
      <c r="C1841" t="s">
        <v>5907</v>
      </c>
    </row>
    <row r="1842" spans="2:3">
      <c r="B1842" s="116" t="s">
        <v>863</v>
      </c>
      <c r="C1842" t="s">
        <v>5908</v>
      </c>
    </row>
    <row r="1843" spans="2:3">
      <c r="B1843" s="116" t="s">
        <v>864</v>
      </c>
      <c r="C1843" t="s">
        <v>5909</v>
      </c>
    </row>
    <row r="1844" spans="2:3">
      <c r="B1844" s="116" t="s">
        <v>1819</v>
      </c>
      <c r="C1844" t="s">
        <v>4406</v>
      </c>
    </row>
    <row r="1845" spans="2:3">
      <c r="B1845" s="116" t="s">
        <v>576</v>
      </c>
      <c r="C1845" t="s">
        <v>5910</v>
      </c>
    </row>
    <row r="1846" spans="2:3">
      <c r="B1846" s="116" t="s">
        <v>3824</v>
      </c>
      <c r="C1846" t="s">
        <v>5911</v>
      </c>
    </row>
    <row r="1847" spans="2:3">
      <c r="B1847" s="116" t="s">
        <v>1820</v>
      </c>
      <c r="C1847" t="s">
        <v>5912</v>
      </c>
    </row>
    <row r="1848" spans="2:3">
      <c r="B1848" s="116" t="s">
        <v>865</v>
      </c>
      <c r="C1848" t="s">
        <v>5913</v>
      </c>
    </row>
    <row r="1849" spans="2:3">
      <c r="B1849" s="116" t="s">
        <v>866</v>
      </c>
      <c r="C1849" t="s">
        <v>5914</v>
      </c>
    </row>
    <row r="1850" spans="2:3">
      <c r="B1850" s="116" t="s">
        <v>1821</v>
      </c>
      <c r="C1850" t="s">
        <v>4406</v>
      </c>
    </row>
    <row r="1851" spans="2:3">
      <c r="B1851" s="116" t="s">
        <v>1822</v>
      </c>
      <c r="C1851" t="s">
        <v>5915</v>
      </c>
    </row>
    <row r="1852" spans="2:3">
      <c r="B1852" s="116" t="s">
        <v>1823</v>
      </c>
      <c r="C1852" t="s">
        <v>5915</v>
      </c>
    </row>
    <row r="1853" spans="2:3">
      <c r="B1853" s="116" t="s">
        <v>867</v>
      </c>
      <c r="C1853" t="s">
        <v>1158</v>
      </c>
    </row>
    <row r="1854" spans="2:3">
      <c r="B1854" s="116" t="s">
        <v>868</v>
      </c>
      <c r="C1854" t="s">
        <v>1158</v>
      </c>
    </row>
    <row r="1855" spans="2:3">
      <c r="B1855" s="116" t="s">
        <v>869</v>
      </c>
      <c r="C1855" t="s">
        <v>4865</v>
      </c>
    </row>
    <row r="1856" spans="2:3">
      <c r="B1856" s="116" t="s">
        <v>870</v>
      </c>
      <c r="C1856" t="s">
        <v>4866</v>
      </c>
    </row>
    <row r="1857" spans="2:3">
      <c r="B1857" s="116" t="s">
        <v>871</v>
      </c>
      <c r="C1857" t="s">
        <v>4873</v>
      </c>
    </row>
    <row r="1858" spans="2:3">
      <c r="B1858" s="116" t="s">
        <v>872</v>
      </c>
      <c r="C1858" t="s">
        <v>5916</v>
      </c>
    </row>
    <row r="1859" spans="2:3">
      <c r="B1859" s="116" t="s">
        <v>577</v>
      </c>
      <c r="C1859" t="s">
        <v>4872</v>
      </c>
    </row>
    <row r="1860" spans="2:3">
      <c r="B1860" s="116" t="s">
        <v>873</v>
      </c>
      <c r="C1860" t="s">
        <v>4870</v>
      </c>
    </row>
    <row r="1861" spans="2:3">
      <c r="B1861" s="116" t="s">
        <v>5917</v>
      </c>
      <c r="C1861" t="s">
        <v>5918</v>
      </c>
    </row>
    <row r="1862" spans="2:3">
      <c r="B1862" s="116" t="s">
        <v>578</v>
      </c>
      <c r="C1862" t="s">
        <v>1159</v>
      </c>
    </row>
    <row r="1863" spans="2:3">
      <c r="B1863" s="116" t="s">
        <v>579</v>
      </c>
      <c r="C1863" t="s">
        <v>1159</v>
      </c>
    </row>
    <row r="1864" spans="2:3">
      <c r="B1864" s="116" t="s">
        <v>580</v>
      </c>
      <c r="C1864" t="s">
        <v>4876</v>
      </c>
    </row>
    <row r="1865" spans="2:3">
      <c r="B1865" s="116" t="s">
        <v>581</v>
      </c>
      <c r="C1865" t="s">
        <v>4877</v>
      </c>
    </row>
    <row r="1866" spans="2:3">
      <c r="B1866" s="116" t="s">
        <v>582</v>
      </c>
      <c r="C1866" t="s">
        <v>5919</v>
      </c>
    </row>
    <row r="1867" spans="2:3">
      <c r="B1867" s="116" t="s">
        <v>583</v>
      </c>
      <c r="C1867" t="s">
        <v>5920</v>
      </c>
    </row>
    <row r="1868" spans="2:3">
      <c r="B1868" s="116" t="s">
        <v>584</v>
      </c>
      <c r="C1868" t="s">
        <v>5921</v>
      </c>
    </row>
    <row r="1869" spans="2:3">
      <c r="B1869" s="116" t="s">
        <v>585</v>
      </c>
      <c r="C1869" t="s">
        <v>1160</v>
      </c>
    </row>
    <row r="1870" spans="2:3">
      <c r="B1870" s="116" t="s">
        <v>586</v>
      </c>
      <c r="C1870" t="s">
        <v>1160</v>
      </c>
    </row>
    <row r="1871" spans="2:3">
      <c r="B1871" s="116" t="s">
        <v>587</v>
      </c>
      <c r="C1871" t="s">
        <v>5005</v>
      </c>
    </row>
    <row r="1872" spans="2:3">
      <c r="B1872" s="116" t="s">
        <v>588</v>
      </c>
      <c r="C1872" t="s">
        <v>4868</v>
      </c>
    </row>
    <row r="1873" spans="2:3">
      <c r="B1873" s="116" t="s">
        <v>589</v>
      </c>
      <c r="C1873" t="s">
        <v>5004</v>
      </c>
    </row>
    <row r="1874" spans="2:3">
      <c r="B1874" s="116" t="s">
        <v>5922</v>
      </c>
      <c r="C1874" t="s">
        <v>5923</v>
      </c>
    </row>
    <row r="1875" spans="2:3">
      <c r="B1875" s="116" t="s">
        <v>5924</v>
      </c>
      <c r="C1875" t="s">
        <v>5925</v>
      </c>
    </row>
    <row r="1876" spans="2:3">
      <c r="B1876" s="116" t="s">
        <v>3456</v>
      </c>
      <c r="C1876" t="s">
        <v>5926</v>
      </c>
    </row>
    <row r="1877" spans="2:3">
      <c r="B1877" s="116" t="s">
        <v>3825</v>
      </c>
      <c r="C1877" t="s">
        <v>5927</v>
      </c>
    </row>
    <row r="1878" spans="2:3">
      <c r="B1878" s="116" t="s">
        <v>5928</v>
      </c>
      <c r="C1878" t="s">
        <v>5929</v>
      </c>
    </row>
    <row r="1879" spans="2:3">
      <c r="B1879" s="116" t="s">
        <v>5930</v>
      </c>
      <c r="C1879" t="s">
        <v>5931</v>
      </c>
    </row>
    <row r="1880" spans="2:3">
      <c r="B1880" s="116" t="s">
        <v>5932</v>
      </c>
      <c r="C1880" t="s">
        <v>5933</v>
      </c>
    </row>
    <row r="1881" spans="2:3">
      <c r="B1881" s="116" t="s">
        <v>5934</v>
      </c>
      <c r="C1881" t="s">
        <v>5935</v>
      </c>
    </row>
    <row r="1882" spans="2:3">
      <c r="B1882" s="116" t="s">
        <v>590</v>
      </c>
      <c r="C1882" t="s">
        <v>1161</v>
      </c>
    </row>
    <row r="1883" spans="2:3">
      <c r="B1883" s="116" t="s">
        <v>591</v>
      </c>
      <c r="C1883" t="s">
        <v>1161</v>
      </c>
    </row>
    <row r="1884" spans="2:3">
      <c r="B1884" s="116" t="s">
        <v>592</v>
      </c>
      <c r="C1884" t="s">
        <v>4745</v>
      </c>
    </row>
    <row r="1885" spans="2:3">
      <c r="B1885" s="116" t="s">
        <v>593</v>
      </c>
      <c r="C1885" t="s">
        <v>4746</v>
      </c>
    </row>
    <row r="1886" spans="2:3">
      <c r="B1886" s="116" t="s">
        <v>594</v>
      </c>
      <c r="C1886" t="s">
        <v>1162</v>
      </c>
    </row>
    <row r="1887" spans="2:3">
      <c r="B1887" s="116" t="s">
        <v>595</v>
      </c>
      <c r="C1887" t="s">
        <v>1162</v>
      </c>
    </row>
    <row r="1888" spans="2:3">
      <c r="B1888" s="116" t="s">
        <v>596</v>
      </c>
      <c r="C1888" t="s">
        <v>5779</v>
      </c>
    </row>
    <row r="1889" spans="2:3">
      <c r="B1889" s="116" t="s">
        <v>597</v>
      </c>
      <c r="C1889" t="s">
        <v>5780</v>
      </c>
    </row>
    <row r="1890" spans="2:3">
      <c r="B1890" s="116" t="s">
        <v>874</v>
      </c>
      <c r="C1890" t="s">
        <v>1163</v>
      </c>
    </row>
    <row r="1891" spans="2:3">
      <c r="B1891" s="116" t="s">
        <v>875</v>
      </c>
      <c r="C1891" t="s">
        <v>1163</v>
      </c>
    </row>
    <row r="1892" spans="2:3">
      <c r="B1892" s="116" t="s">
        <v>598</v>
      </c>
      <c r="C1892" t="s">
        <v>5454</v>
      </c>
    </row>
    <row r="1893" spans="2:3">
      <c r="B1893" s="116" t="s">
        <v>876</v>
      </c>
      <c r="C1893" t="s">
        <v>5455</v>
      </c>
    </row>
    <row r="1894" spans="2:3">
      <c r="B1894" s="116" t="s">
        <v>599</v>
      </c>
      <c r="C1894" t="s">
        <v>4869</v>
      </c>
    </row>
    <row r="1895" spans="2:3">
      <c r="B1895" s="116" t="s">
        <v>600</v>
      </c>
      <c r="C1895" t="s">
        <v>4871</v>
      </c>
    </row>
    <row r="1896" spans="2:3">
      <c r="B1896" s="116" t="s">
        <v>877</v>
      </c>
      <c r="C1896" t="s">
        <v>1164</v>
      </c>
    </row>
    <row r="1897" spans="2:3">
      <c r="B1897" s="116" t="s">
        <v>878</v>
      </c>
      <c r="C1897" t="s">
        <v>1164</v>
      </c>
    </row>
    <row r="1898" spans="2:3">
      <c r="B1898" s="116" t="s">
        <v>879</v>
      </c>
      <c r="C1898" t="s">
        <v>5936</v>
      </c>
    </row>
    <row r="1899" spans="2:3">
      <c r="B1899" s="116" t="s">
        <v>601</v>
      </c>
      <c r="C1899" t="s">
        <v>5937</v>
      </c>
    </row>
    <row r="1900" spans="2:3">
      <c r="B1900" s="116" t="s">
        <v>1824</v>
      </c>
      <c r="C1900" t="s">
        <v>4406</v>
      </c>
    </row>
    <row r="1901" spans="2:3">
      <c r="B1901" s="116" t="s">
        <v>3826</v>
      </c>
      <c r="C1901" t="s">
        <v>5938</v>
      </c>
    </row>
    <row r="1902" spans="2:3">
      <c r="B1902" s="116" t="s">
        <v>1825</v>
      </c>
      <c r="C1902" t="s">
        <v>1023</v>
      </c>
    </row>
    <row r="1903" spans="2:3">
      <c r="B1903" s="116" t="s">
        <v>1826</v>
      </c>
      <c r="C1903" t="s">
        <v>1165</v>
      </c>
    </row>
    <row r="1904" spans="2:3">
      <c r="B1904" s="116" t="s">
        <v>1827</v>
      </c>
      <c r="C1904" t="s">
        <v>5939</v>
      </c>
    </row>
    <row r="1905" spans="2:3">
      <c r="B1905" s="116" t="s">
        <v>1828</v>
      </c>
      <c r="C1905" t="s">
        <v>5940</v>
      </c>
    </row>
    <row r="1906" spans="2:3">
      <c r="B1906" s="116" t="s">
        <v>1829</v>
      </c>
      <c r="C1906" t="s">
        <v>5941</v>
      </c>
    </row>
    <row r="1907" spans="2:3">
      <c r="B1907" s="116" t="s">
        <v>602</v>
      </c>
      <c r="C1907" t="s">
        <v>1166</v>
      </c>
    </row>
    <row r="1908" spans="2:3">
      <c r="B1908" s="116" t="s">
        <v>603</v>
      </c>
      <c r="C1908" t="s">
        <v>1166</v>
      </c>
    </row>
    <row r="1909" spans="2:3">
      <c r="B1909" s="116" t="s">
        <v>604</v>
      </c>
      <c r="C1909" t="s">
        <v>5942</v>
      </c>
    </row>
    <row r="1910" spans="2:3">
      <c r="B1910" s="116" t="s">
        <v>605</v>
      </c>
      <c r="C1910" t="s">
        <v>5943</v>
      </c>
    </row>
    <row r="1911" spans="2:3">
      <c r="B1911" s="116" t="s">
        <v>1830</v>
      </c>
      <c r="C1911" t="s">
        <v>5944</v>
      </c>
    </row>
    <row r="1912" spans="2:3">
      <c r="B1912" s="116" t="s">
        <v>606</v>
      </c>
      <c r="C1912" t="s">
        <v>5945</v>
      </c>
    </row>
    <row r="1913" spans="2:3">
      <c r="B1913" s="116" t="s">
        <v>1831</v>
      </c>
      <c r="C1913" t="s">
        <v>4406</v>
      </c>
    </row>
    <row r="1914" spans="2:3">
      <c r="B1914" s="116" t="s">
        <v>3827</v>
      </c>
      <c r="C1914" t="s">
        <v>5946</v>
      </c>
    </row>
    <row r="1915" spans="2:3">
      <c r="B1915" s="116" t="s">
        <v>880</v>
      </c>
      <c r="C1915" t="s">
        <v>1167</v>
      </c>
    </row>
    <row r="1916" spans="2:3">
      <c r="B1916" s="116" t="s">
        <v>881</v>
      </c>
      <c r="C1916" t="s">
        <v>1167</v>
      </c>
    </row>
    <row r="1917" spans="2:3">
      <c r="B1917" s="116" t="s">
        <v>882</v>
      </c>
      <c r="C1917" t="s">
        <v>5947</v>
      </c>
    </row>
    <row r="1918" spans="2:3">
      <c r="B1918" s="116" t="s">
        <v>607</v>
      </c>
      <c r="C1918" t="s">
        <v>5948</v>
      </c>
    </row>
    <row r="1919" spans="2:3">
      <c r="B1919" s="116" t="s">
        <v>883</v>
      </c>
      <c r="C1919" t="s">
        <v>5949</v>
      </c>
    </row>
    <row r="1920" spans="2:3">
      <c r="B1920" s="116" t="s">
        <v>608</v>
      </c>
      <c r="C1920" t="s">
        <v>5950</v>
      </c>
    </row>
    <row r="1921" spans="2:3">
      <c r="B1921" s="116" t="s">
        <v>609</v>
      </c>
      <c r="C1921" t="s">
        <v>5951</v>
      </c>
    </row>
    <row r="1922" spans="2:3">
      <c r="B1922" s="116" t="s">
        <v>1832</v>
      </c>
      <c r="C1922" t="s">
        <v>5952</v>
      </c>
    </row>
    <row r="1923" spans="2:3">
      <c r="B1923" s="116" t="s">
        <v>1833</v>
      </c>
      <c r="C1923" t="s">
        <v>5953</v>
      </c>
    </row>
    <row r="1924" spans="2:3">
      <c r="B1924" s="116" t="s">
        <v>1834</v>
      </c>
      <c r="C1924" t="s">
        <v>5954</v>
      </c>
    </row>
    <row r="1925" spans="2:3">
      <c r="B1925" s="116" t="s">
        <v>1835</v>
      </c>
      <c r="C1925" t="s">
        <v>5955</v>
      </c>
    </row>
    <row r="1926" spans="2:3">
      <c r="B1926" s="116" t="s">
        <v>1836</v>
      </c>
      <c r="C1926" t="s">
        <v>5956</v>
      </c>
    </row>
    <row r="1927" spans="2:3">
      <c r="B1927" s="116" t="s">
        <v>1837</v>
      </c>
      <c r="C1927" t="s">
        <v>5957</v>
      </c>
    </row>
    <row r="1928" spans="2:3">
      <c r="B1928" s="116" t="s">
        <v>3457</v>
      </c>
      <c r="C1928" t="s">
        <v>5958</v>
      </c>
    </row>
    <row r="1929" spans="2:3">
      <c r="B1929" s="116" t="s">
        <v>3828</v>
      </c>
      <c r="C1929" t="s">
        <v>5959</v>
      </c>
    </row>
    <row r="1930" spans="2:3">
      <c r="B1930" s="116" t="s">
        <v>3829</v>
      </c>
      <c r="C1930" t="s">
        <v>5960</v>
      </c>
    </row>
    <row r="1931" spans="2:3">
      <c r="B1931" s="116" t="s">
        <v>3830</v>
      </c>
      <c r="C1931" t="s">
        <v>5956</v>
      </c>
    </row>
    <row r="1932" spans="2:3">
      <c r="B1932" s="116" t="s">
        <v>3831</v>
      </c>
      <c r="C1932" t="s">
        <v>5957</v>
      </c>
    </row>
    <row r="1933" spans="2:3">
      <c r="B1933" s="116" t="s">
        <v>610</v>
      </c>
      <c r="C1933" t="s">
        <v>5961</v>
      </c>
    </row>
    <row r="1934" spans="2:3">
      <c r="B1934" s="116" t="s">
        <v>611</v>
      </c>
      <c r="C1934" t="s">
        <v>5961</v>
      </c>
    </row>
    <row r="1935" spans="2:3">
      <c r="B1935" s="116" t="s">
        <v>612</v>
      </c>
      <c r="C1935" t="s">
        <v>5962</v>
      </c>
    </row>
    <row r="1936" spans="2:3">
      <c r="B1936" s="116" t="s">
        <v>884</v>
      </c>
      <c r="C1936" t="s">
        <v>1168</v>
      </c>
    </row>
    <row r="1937" spans="2:3">
      <c r="B1937" s="116" t="s">
        <v>885</v>
      </c>
      <c r="C1937" t="s">
        <v>5963</v>
      </c>
    </row>
    <row r="1938" spans="2:3">
      <c r="B1938" s="116" t="s">
        <v>886</v>
      </c>
      <c r="C1938" t="s">
        <v>5964</v>
      </c>
    </row>
    <row r="1939" spans="2:3">
      <c r="B1939" s="116" t="s">
        <v>1838</v>
      </c>
      <c r="C1939" t="s">
        <v>5965</v>
      </c>
    </row>
    <row r="1940" spans="2:3">
      <c r="B1940" s="116" t="s">
        <v>1839</v>
      </c>
      <c r="C1940" t="s">
        <v>5966</v>
      </c>
    </row>
    <row r="1941" spans="2:3">
      <c r="B1941" s="116" t="s">
        <v>613</v>
      </c>
      <c r="C1941" t="s">
        <v>5967</v>
      </c>
    </row>
    <row r="1942" spans="2:3">
      <c r="B1942" s="116" t="s">
        <v>1840</v>
      </c>
      <c r="C1942" t="s">
        <v>5968</v>
      </c>
    </row>
    <row r="1943" spans="2:3">
      <c r="B1943" s="116" t="s">
        <v>3458</v>
      </c>
      <c r="C1943" t="s">
        <v>3459</v>
      </c>
    </row>
    <row r="1944" spans="2:3">
      <c r="B1944" s="116" t="s">
        <v>887</v>
      </c>
      <c r="C1944" t="s">
        <v>5969</v>
      </c>
    </row>
    <row r="1945" spans="2:3">
      <c r="B1945" t="s">
        <v>888</v>
      </c>
      <c r="C1945" t="s">
        <v>5969</v>
      </c>
    </row>
    <row r="1946" spans="2:3">
      <c r="B1946" t="s">
        <v>889</v>
      </c>
      <c r="C1946" t="s">
        <v>3121</v>
      </c>
    </row>
    <row r="1947" spans="2:3">
      <c r="B1947" t="s">
        <v>614</v>
      </c>
      <c r="C1947" t="s">
        <v>1126</v>
      </c>
    </row>
    <row r="1948" spans="2:3">
      <c r="B1948" t="s">
        <v>615</v>
      </c>
      <c r="C1948" t="s">
        <v>1126</v>
      </c>
    </row>
    <row r="1949" spans="2:3">
      <c r="B1949" t="s">
        <v>890</v>
      </c>
      <c r="C1949" t="s">
        <v>1169</v>
      </c>
    </row>
    <row r="1950" spans="2:3">
      <c r="B1950" t="s">
        <v>891</v>
      </c>
      <c r="C1950" t="s">
        <v>5970</v>
      </c>
    </row>
    <row r="1951" spans="2:3">
      <c r="B1951" t="s">
        <v>892</v>
      </c>
      <c r="C1951" t="s">
        <v>5971</v>
      </c>
    </row>
    <row r="1952" spans="2:3">
      <c r="B1952" t="s">
        <v>893</v>
      </c>
      <c r="C1952" t="s">
        <v>1170</v>
      </c>
    </row>
    <row r="1953" spans="2:3">
      <c r="B1953" t="s">
        <v>894</v>
      </c>
      <c r="C1953" t="s">
        <v>5972</v>
      </c>
    </row>
    <row r="1954" spans="2:3">
      <c r="B1954" t="s">
        <v>895</v>
      </c>
      <c r="C1954" t="s">
        <v>5973</v>
      </c>
    </row>
    <row r="1955" spans="2:3">
      <c r="B1955" t="s">
        <v>1841</v>
      </c>
      <c r="C1955" t="s">
        <v>5974</v>
      </c>
    </row>
    <row r="1956" spans="2:3">
      <c r="B1956" t="s">
        <v>2273</v>
      </c>
      <c r="C1956" t="s">
        <v>5975</v>
      </c>
    </row>
    <row r="1957" spans="2:3">
      <c r="B1957" t="s">
        <v>896</v>
      </c>
      <c r="C1957" t="s">
        <v>1171</v>
      </c>
    </row>
    <row r="1958" spans="2:3">
      <c r="B1958" t="s">
        <v>897</v>
      </c>
      <c r="C1958" t="s">
        <v>5976</v>
      </c>
    </row>
    <row r="1959" spans="2:3">
      <c r="B1959" t="s">
        <v>898</v>
      </c>
      <c r="C1959" t="s">
        <v>5977</v>
      </c>
    </row>
    <row r="1960" spans="2:3">
      <c r="B1960" t="s">
        <v>899</v>
      </c>
      <c r="C1960" t="s">
        <v>1172</v>
      </c>
    </row>
    <row r="1961" spans="2:3">
      <c r="B1961" t="s">
        <v>900</v>
      </c>
      <c r="C1961" t="s">
        <v>5978</v>
      </c>
    </row>
    <row r="1962" spans="2:3">
      <c r="B1962" t="s">
        <v>901</v>
      </c>
      <c r="C1962" t="s">
        <v>5979</v>
      </c>
    </row>
    <row r="1963" spans="2:3">
      <c r="B1963" t="s">
        <v>902</v>
      </c>
      <c r="C1963" t="s">
        <v>1173</v>
      </c>
    </row>
    <row r="1964" spans="2:3">
      <c r="B1964" t="s">
        <v>903</v>
      </c>
      <c r="C1964" t="s">
        <v>5980</v>
      </c>
    </row>
    <row r="1965" spans="2:3">
      <c r="B1965" t="s">
        <v>904</v>
      </c>
      <c r="C1965" t="s">
        <v>5981</v>
      </c>
    </row>
    <row r="1966" spans="2:3">
      <c r="B1966" t="s">
        <v>905</v>
      </c>
      <c r="C1966" t="s">
        <v>1174</v>
      </c>
    </row>
    <row r="1967" spans="2:3">
      <c r="B1967" t="s">
        <v>906</v>
      </c>
      <c r="C1967" t="s">
        <v>5982</v>
      </c>
    </row>
    <row r="1968" spans="2:3">
      <c r="B1968" t="s">
        <v>907</v>
      </c>
      <c r="C1968" t="s">
        <v>5983</v>
      </c>
    </row>
    <row r="1969" spans="2:3">
      <c r="B1969" t="s">
        <v>908</v>
      </c>
      <c r="C1969" t="s">
        <v>1175</v>
      </c>
    </row>
    <row r="1970" spans="2:3">
      <c r="B1970" t="s">
        <v>909</v>
      </c>
      <c r="C1970" t="s">
        <v>5984</v>
      </c>
    </row>
    <row r="1971" spans="2:3">
      <c r="B1971" t="s">
        <v>910</v>
      </c>
      <c r="C1971" t="s">
        <v>5985</v>
      </c>
    </row>
    <row r="1972" spans="2:3">
      <c r="B1972" t="s">
        <v>1842</v>
      </c>
      <c r="C1972" t="s">
        <v>5986</v>
      </c>
    </row>
    <row r="1973" spans="2:3">
      <c r="B1973" t="s">
        <v>911</v>
      </c>
      <c r="C1973" t="s">
        <v>1176</v>
      </c>
    </row>
    <row r="1974" spans="2:3">
      <c r="B1974" t="s">
        <v>914</v>
      </c>
      <c r="C1974" t="s">
        <v>5987</v>
      </c>
    </row>
    <row r="1975" spans="2:3">
      <c r="B1975" t="s">
        <v>912</v>
      </c>
      <c r="C1975" t="s">
        <v>5988</v>
      </c>
    </row>
    <row r="1976" spans="2:3">
      <c r="B1976" t="s">
        <v>913</v>
      </c>
      <c r="C1976" t="s">
        <v>3460</v>
      </c>
    </row>
    <row r="1977" spans="2:3">
      <c r="B1977" t="s">
        <v>915</v>
      </c>
      <c r="C1977" t="s">
        <v>5989</v>
      </c>
    </row>
    <row r="1978" spans="2:3">
      <c r="B1978" t="s">
        <v>916</v>
      </c>
      <c r="C1978" t="s">
        <v>5990</v>
      </c>
    </row>
    <row r="1979" spans="2:3">
      <c r="B1979" t="s">
        <v>917</v>
      </c>
      <c r="C1979" t="s">
        <v>1177</v>
      </c>
    </row>
    <row r="1980" spans="2:3">
      <c r="B1980" t="s">
        <v>918</v>
      </c>
      <c r="C1980" t="s">
        <v>5991</v>
      </c>
    </row>
    <row r="1981" spans="2:3">
      <c r="B1981" t="s">
        <v>919</v>
      </c>
      <c r="C1981" t="s">
        <v>5992</v>
      </c>
    </row>
    <row r="1982" spans="2:3">
      <c r="B1982" t="s">
        <v>920</v>
      </c>
      <c r="C1982" t="s">
        <v>1178</v>
      </c>
    </row>
    <row r="1983" spans="2:3">
      <c r="B1983" t="s">
        <v>921</v>
      </c>
      <c r="C1983" t="s">
        <v>5993</v>
      </c>
    </row>
    <row r="1984" spans="2:3">
      <c r="B1984" t="s">
        <v>922</v>
      </c>
      <c r="C1984" t="s">
        <v>5994</v>
      </c>
    </row>
    <row r="1985" spans="2:3">
      <c r="B1985" t="s">
        <v>923</v>
      </c>
      <c r="C1985" t="s">
        <v>1179</v>
      </c>
    </row>
    <row r="1986" spans="2:3">
      <c r="B1986" t="s">
        <v>924</v>
      </c>
      <c r="C1986" t="s">
        <v>5995</v>
      </c>
    </row>
    <row r="1987" spans="2:3">
      <c r="B1987" t="s">
        <v>925</v>
      </c>
      <c r="C1987" t="s">
        <v>5996</v>
      </c>
    </row>
    <row r="1988" spans="2:3">
      <c r="B1988" t="s">
        <v>926</v>
      </c>
      <c r="C1988" t="s">
        <v>1180</v>
      </c>
    </row>
    <row r="1989" spans="2:3">
      <c r="B1989" t="s">
        <v>927</v>
      </c>
      <c r="C1989" t="s">
        <v>5997</v>
      </c>
    </row>
    <row r="1990" spans="2:3">
      <c r="B1990" t="s">
        <v>928</v>
      </c>
      <c r="C1990" t="s">
        <v>5998</v>
      </c>
    </row>
    <row r="1991" spans="2:3">
      <c r="B1991" t="s">
        <v>1843</v>
      </c>
      <c r="C1991" t="s">
        <v>5999</v>
      </c>
    </row>
    <row r="1992" spans="2:3">
      <c r="B1992" t="s">
        <v>929</v>
      </c>
      <c r="C1992" t="s">
        <v>1181</v>
      </c>
    </row>
    <row r="1993" spans="2:3">
      <c r="B1993" t="s">
        <v>930</v>
      </c>
      <c r="C1993" t="s">
        <v>6000</v>
      </c>
    </row>
    <row r="1994" spans="2:3">
      <c r="B1994" t="s">
        <v>931</v>
      </c>
      <c r="C1994" t="s">
        <v>6001</v>
      </c>
    </row>
    <row r="1995" spans="2:3">
      <c r="B1995" t="s">
        <v>932</v>
      </c>
      <c r="C1995" t="s">
        <v>1182</v>
      </c>
    </row>
    <row r="1996" spans="2:3">
      <c r="B1996" t="s">
        <v>933</v>
      </c>
      <c r="C1996" t="s">
        <v>6002</v>
      </c>
    </row>
    <row r="1997" spans="2:3">
      <c r="B1997" t="s">
        <v>934</v>
      </c>
      <c r="C1997" t="s">
        <v>6003</v>
      </c>
    </row>
    <row r="1998" spans="2:3">
      <c r="B1998" t="s">
        <v>1844</v>
      </c>
      <c r="C1998" t="s">
        <v>6004</v>
      </c>
    </row>
    <row r="1999" spans="2:3">
      <c r="B1999" t="s">
        <v>935</v>
      </c>
      <c r="C1999" t="s">
        <v>1183</v>
      </c>
    </row>
    <row r="2000" spans="2:3">
      <c r="B2000" t="s">
        <v>936</v>
      </c>
      <c r="C2000" t="s">
        <v>6005</v>
      </c>
    </row>
    <row r="2001" spans="2:3">
      <c r="B2001" t="s">
        <v>937</v>
      </c>
      <c r="C2001" t="s">
        <v>6006</v>
      </c>
    </row>
    <row r="2002" spans="2:3">
      <c r="B2002" t="s">
        <v>938</v>
      </c>
      <c r="C2002" t="s">
        <v>1184</v>
      </c>
    </row>
    <row r="2003" spans="2:3">
      <c r="B2003" t="s">
        <v>939</v>
      </c>
      <c r="C2003" t="s">
        <v>6007</v>
      </c>
    </row>
    <row r="2004" spans="2:3">
      <c r="B2004" t="s">
        <v>940</v>
      </c>
      <c r="C2004" t="s">
        <v>6008</v>
      </c>
    </row>
    <row r="2005" spans="2:3">
      <c r="B2005" t="s">
        <v>941</v>
      </c>
      <c r="C2005" t="s">
        <v>1185</v>
      </c>
    </row>
    <row r="2006" spans="2:3">
      <c r="B2006" t="s">
        <v>942</v>
      </c>
      <c r="C2006" t="s">
        <v>6009</v>
      </c>
    </row>
    <row r="2007" spans="2:3">
      <c r="B2007" t="s">
        <v>943</v>
      </c>
      <c r="C2007" t="s">
        <v>6010</v>
      </c>
    </row>
    <row r="2008" spans="2:3">
      <c r="B2008" t="s">
        <v>944</v>
      </c>
      <c r="C2008" t="s">
        <v>1186</v>
      </c>
    </row>
    <row r="2009" spans="2:3">
      <c r="B2009" t="s">
        <v>945</v>
      </c>
      <c r="C2009" t="s">
        <v>6011</v>
      </c>
    </row>
    <row r="2010" spans="2:3">
      <c r="B2010" t="s">
        <v>946</v>
      </c>
      <c r="C2010" t="s">
        <v>6012</v>
      </c>
    </row>
    <row r="2011" spans="2:3">
      <c r="B2011" t="s">
        <v>1845</v>
      </c>
      <c r="C2011" t="s">
        <v>6013</v>
      </c>
    </row>
    <row r="2012" spans="2:3">
      <c r="B2012" t="s">
        <v>947</v>
      </c>
      <c r="C2012" t="s">
        <v>1187</v>
      </c>
    </row>
    <row r="2013" spans="2:3">
      <c r="B2013" t="s">
        <v>948</v>
      </c>
      <c r="C2013" t="s">
        <v>6014</v>
      </c>
    </row>
    <row r="2014" spans="2:3">
      <c r="B2014" t="s">
        <v>949</v>
      </c>
      <c r="C2014" t="s">
        <v>6015</v>
      </c>
    </row>
    <row r="2015" spans="2:3">
      <c r="B2015" t="s">
        <v>1846</v>
      </c>
      <c r="C2015" t="s">
        <v>6016</v>
      </c>
    </row>
    <row r="2016" spans="2:3">
      <c r="B2016" t="s">
        <v>950</v>
      </c>
      <c r="C2016" t="s">
        <v>1188</v>
      </c>
    </row>
    <row r="2017" spans="2:3">
      <c r="B2017" t="s">
        <v>951</v>
      </c>
      <c r="C2017" t="s">
        <v>6017</v>
      </c>
    </row>
    <row r="2018" spans="2:3">
      <c r="B2018" t="s">
        <v>952</v>
      </c>
      <c r="C2018" t="s">
        <v>6018</v>
      </c>
    </row>
    <row r="2019" spans="2:3">
      <c r="B2019" t="s">
        <v>953</v>
      </c>
      <c r="C2019" t="s">
        <v>1189</v>
      </c>
    </row>
    <row r="2020" spans="2:3">
      <c r="B2020" t="s">
        <v>954</v>
      </c>
      <c r="C2020" t="s">
        <v>6019</v>
      </c>
    </row>
    <row r="2021" spans="2:3">
      <c r="B2021" t="s">
        <v>955</v>
      </c>
      <c r="C2021" t="s">
        <v>6020</v>
      </c>
    </row>
    <row r="2022" spans="2:3">
      <c r="B2022" t="s">
        <v>956</v>
      </c>
      <c r="C2022" t="s">
        <v>1190</v>
      </c>
    </row>
    <row r="2023" spans="2:3">
      <c r="B2023" t="s">
        <v>957</v>
      </c>
      <c r="C2023" t="s">
        <v>6021</v>
      </c>
    </row>
    <row r="2024" spans="2:3">
      <c r="B2024" t="s">
        <v>958</v>
      </c>
      <c r="C2024" t="s">
        <v>6022</v>
      </c>
    </row>
    <row r="2025" spans="2:3">
      <c r="B2025" t="s">
        <v>959</v>
      </c>
      <c r="C2025" t="s">
        <v>1191</v>
      </c>
    </row>
    <row r="2026" spans="2:3">
      <c r="B2026" t="s">
        <v>960</v>
      </c>
      <c r="C2026" t="s">
        <v>6023</v>
      </c>
    </row>
    <row r="2027" spans="2:3">
      <c r="B2027" t="s">
        <v>961</v>
      </c>
      <c r="C2027" t="s">
        <v>6024</v>
      </c>
    </row>
    <row r="2028" spans="2:3">
      <c r="B2028" t="s">
        <v>1847</v>
      </c>
      <c r="C2028" t="s">
        <v>6025</v>
      </c>
    </row>
    <row r="2029" spans="2:3">
      <c r="B2029" t="s">
        <v>962</v>
      </c>
      <c r="C2029" t="s">
        <v>1192</v>
      </c>
    </row>
    <row r="2030" spans="2:3">
      <c r="B2030" t="s">
        <v>963</v>
      </c>
      <c r="C2030" t="s">
        <v>6026</v>
      </c>
    </row>
    <row r="2031" spans="2:3">
      <c r="B2031" t="s">
        <v>964</v>
      </c>
      <c r="C2031" t="s">
        <v>6027</v>
      </c>
    </row>
    <row r="2032" spans="2:3">
      <c r="B2032" t="s">
        <v>1848</v>
      </c>
      <c r="C2032" t="s">
        <v>6028</v>
      </c>
    </row>
    <row r="2033" spans="2:3">
      <c r="B2033" t="s">
        <v>1849</v>
      </c>
      <c r="C2033" t="s">
        <v>6029</v>
      </c>
    </row>
    <row r="2034" spans="2:3">
      <c r="B2034" t="s">
        <v>965</v>
      </c>
      <c r="C2034" t="s">
        <v>1193</v>
      </c>
    </row>
    <row r="2035" spans="2:3">
      <c r="B2035" t="s">
        <v>966</v>
      </c>
      <c r="C2035" t="s">
        <v>6030</v>
      </c>
    </row>
    <row r="2036" spans="2:3">
      <c r="B2036" t="s">
        <v>967</v>
      </c>
      <c r="C2036" t="s">
        <v>6031</v>
      </c>
    </row>
    <row r="2037" spans="2:3">
      <c r="B2037" t="s">
        <v>1850</v>
      </c>
      <c r="C2037" t="s">
        <v>6032</v>
      </c>
    </row>
    <row r="2038" spans="2:3">
      <c r="B2038" t="s">
        <v>1851</v>
      </c>
      <c r="C2038" t="s">
        <v>6032</v>
      </c>
    </row>
    <row r="2039" spans="2:3">
      <c r="B2039" t="s">
        <v>1852</v>
      </c>
      <c r="C2039" t="s">
        <v>3461</v>
      </c>
    </row>
    <row r="2040" spans="2:3">
      <c r="B2040" t="s">
        <v>1853</v>
      </c>
      <c r="C2040" t="s">
        <v>3462</v>
      </c>
    </row>
    <row r="2041" spans="2:3">
      <c r="B2041" t="s">
        <v>1854</v>
      </c>
      <c r="C2041" t="s">
        <v>6033</v>
      </c>
    </row>
    <row r="2042" spans="2:3">
      <c r="B2042" t="s">
        <v>1855</v>
      </c>
      <c r="C2042" t="s">
        <v>4512</v>
      </c>
    </row>
    <row r="2043" spans="2:3">
      <c r="B2043" t="s">
        <v>1856</v>
      </c>
      <c r="C2043" t="s">
        <v>4514</v>
      </c>
    </row>
    <row r="2044" spans="2:3">
      <c r="B2044" t="s">
        <v>1004</v>
      </c>
      <c r="C2044" t="s">
        <v>1004</v>
      </c>
    </row>
  </sheetData>
  <phoneticPr fontId="0"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6"/>
  <dimension ref="A1:B343"/>
  <sheetViews>
    <sheetView topLeftCell="A331" workbookViewId="0">
      <selection activeCell="K353" sqref="K353"/>
    </sheetView>
  </sheetViews>
  <sheetFormatPr defaultRowHeight="12.75"/>
  <cols>
    <col min="1" max="1" width="9.140625" style="116"/>
    <col min="2" max="2" width="20.7109375" customWidth="1"/>
  </cols>
  <sheetData>
    <row r="1" spans="1:2">
      <c r="A1" s="116" t="s">
        <v>2514</v>
      </c>
      <c r="B1" s="173" t="s">
        <v>2856</v>
      </c>
    </row>
    <row r="2" spans="1:2">
      <c r="A2" s="116" t="s">
        <v>2515</v>
      </c>
      <c r="B2" s="173" t="s">
        <v>2857</v>
      </c>
    </row>
    <row r="3" spans="1:2">
      <c r="A3" s="116" t="s">
        <v>2516</v>
      </c>
      <c r="B3" s="173" t="s">
        <v>2858</v>
      </c>
    </row>
    <row r="4" spans="1:2">
      <c r="A4" s="116" t="s">
        <v>2517</v>
      </c>
      <c r="B4" s="173" t="s">
        <v>2859</v>
      </c>
    </row>
    <row r="5" spans="1:2">
      <c r="A5" s="116" t="s">
        <v>2518</v>
      </c>
      <c r="B5" s="173" t="s">
        <v>2860</v>
      </c>
    </row>
    <row r="6" spans="1:2">
      <c r="A6" s="116" t="s">
        <v>2519</v>
      </c>
      <c r="B6" s="173" t="s">
        <v>2861</v>
      </c>
    </row>
    <row r="7" spans="1:2">
      <c r="A7" s="116" t="s">
        <v>2520</v>
      </c>
      <c r="B7" s="173" t="s">
        <v>2862</v>
      </c>
    </row>
    <row r="8" spans="1:2">
      <c r="A8" s="116" t="s">
        <v>2521</v>
      </c>
      <c r="B8" s="173" t="s">
        <v>2863</v>
      </c>
    </row>
    <row r="9" spans="1:2">
      <c r="A9" s="116" t="s">
        <v>2522</v>
      </c>
      <c r="B9" s="173" t="s">
        <v>2864</v>
      </c>
    </row>
    <row r="10" spans="1:2">
      <c r="A10" s="116" t="s">
        <v>2523</v>
      </c>
      <c r="B10" s="173" t="s">
        <v>2865</v>
      </c>
    </row>
    <row r="11" spans="1:2">
      <c r="A11" s="116" t="s">
        <v>2524</v>
      </c>
      <c r="B11" s="173" t="s">
        <v>2866</v>
      </c>
    </row>
    <row r="12" spans="1:2">
      <c r="A12" s="116" t="s">
        <v>2525</v>
      </c>
      <c r="B12" s="173" t="s">
        <v>2867</v>
      </c>
    </row>
    <row r="13" spans="1:2">
      <c r="A13" s="116" t="s">
        <v>2526</v>
      </c>
      <c r="B13" s="173" t="s">
        <v>2868</v>
      </c>
    </row>
    <row r="14" spans="1:2">
      <c r="A14" s="116" t="s">
        <v>2527</v>
      </c>
      <c r="B14" s="173" t="s">
        <v>2869</v>
      </c>
    </row>
    <row r="15" spans="1:2">
      <c r="A15" s="116" t="s">
        <v>2528</v>
      </c>
      <c r="B15" s="173" t="s">
        <v>2870</v>
      </c>
    </row>
    <row r="16" spans="1:2">
      <c r="A16" s="116" t="s">
        <v>2529</v>
      </c>
      <c r="B16" s="173" t="s">
        <v>2871</v>
      </c>
    </row>
    <row r="17" spans="1:2">
      <c r="A17" s="116" t="s">
        <v>2530</v>
      </c>
      <c r="B17" s="173" t="s">
        <v>2872</v>
      </c>
    </row>
    <row r="18" spans="1:2">
      <c r="A18" s="116" t="s">
        <v>2531</v>
      </c>
      <c r="B18" s="173" t="s">
        <v>2873</v>
      </c>
    </row>
    <row r="19" spans="1:2">
      <c r="A19" s="116" t="s">
        <v>2532</v>
      </c>
      <c r="B19" s="173" t="s">
        <v>2874</v>
      </c>
    </row>
    <row r="20" spans="1:2">
      <c r="A20" s="116" t="s">
        <v>2533</v>
      </c>
      <c r="B20" s="173" t="s">
        <v>2875</v>
      </c>
    </row>
    <row r="21" spans="1:2">
      <c r="A21" s="116" t="s">
        <v>2534</v>
      </c>
      <c r="B21" s="173" t="s">
        <v>1024</v>
      </c>
    </row>
    <row r="22" spans="1:2">
      <c r="A22" s="116" t="s">
        <v>2535</v>
      </c>
      <c r="B22" s="173" t="s">
        <v>2876</v>
      </c>
    </row>
    <row r="23" spans="1:2">
      <c r="A23" s="116" t="s">
        <v>2536</v>
      </c>
      <c r="B23" s="173" t="s">
        <v>1025</v>
      </c>
    </row>
    <row r="24" spans="1:2">
      <c r="A24" s="116" t="s">
        <v>2537</v>
      </c>
      <c r="B24" s="173" t="s">
        <v>2877</v>
      </c>
    </row>
    <row r="25" spans="1:2">
      <c r="A25" s="116" t="s">
        <v>2538</v>
      </c>
      <c r="B25" s="173" t="s">
        <v>2878</v>
      </c>
    </row>
    <row r="26" spans="1:2">
      <c r="A26" s="116" t="s">
        <v>2539</v>
      </c>
      <c r="B26" s="173" t="s">
        <v>2879</v>
      </c>
    </row>
    <row r="27" spans="1:2">
      <c r="A27" s="116" t="s">
        <v>2540</v>
      </c>
      <c r="B27" s="173" t="s">
        <v>2880</v>
      </c>
    </row>
    <row r="28" spans="1:2">
      <c r="A28" s="116" t="s">
        <v>2541</v>
      </c>
      <c r="B28" s="173" t="s">
        <v>2881</v>
      </c>
    </row>
    <row r="29" spans="1:2">
      <c r="A29" s="116" t="s">
        <v>2542</v>
      </c>
      <c r="B29" s="173" t="s">
        <v>2882</v>
      </c>
    </row>
    <row r="30" spans="1:2">
      <c r="A30" s="116" t="s">
        <v>2543</v>
      </c>
      <c r="B30" s="173" t="s">
        <v>2883</v>
      </c>
    </row>
    <row r="31" spans="1:2">
      <c r="A31" s="116" t="s">
        <v>2544</v>
      </c>
      <c r="B31" s="173" t="s">
        <v>2884</v>
      </c>
    </row>
    <row r="32" spans="1:2">
      <c r="A32" s="116" t="s">
        <v>2545</v>
      </c>
      <c r="B32" s="173" t="s">
        <v>2885</v>
      </c>
    </row>
    <row r="33" spans="1:2">
      <c r="A33" s="116" t="s">
        <v>2546</v>
      </c>
      <c r="B33" s="173" t="s">
        <v>2886</v>
      </c>
    </row>
    <row r="34" spans="1:2">
      <c r="A34" s="116" t="s">
        <v>2547</v>
      </c>
      <c r="B34" s="173" t="s">
        <v>2887</v>
      </c>
    </row>
    <row r="35" spans="1:2">
      <c r="A35" s="116" t="s">
        <v>2548</v>
      </c>
      <c r="B35" s="173" t="s">
        <v>2888</v>
      </c>
    </row>
    <row r="36" spans="1:2">
      <c r="A36" s="116" t="s">
        <v>2549</v>
      </c>
      <c r="B36" s="173" t="s">
        <v>2889</v>
      </c>
    </row>
    <row r="37" spans="1:2">
      <c r="A37" s="116" t="s">
        <v>2550</v>
      </c>
      <c r="B37" s="173" t="s">
        <v>2890</v>
      </c>
    </row>
    <row r="38" spans="1:2">
      <c r="A38" s="116" t="s">
        <v>2551</v>
      </c>
      <c r="B38" s="173" t="s">
        <v>2891</v>
      </c>
    </row>
    <row r="39" spans="1:2">
      <c r="A39" s="116" t="s">
        <v>2552</v>
      </c>
      <c r="B39" s="173" t="s">
        <v>2892</v>
      </c>
    </row>
    <row r="40" spans="1:2">
      <c r="A40" s="116" t="s">
        <v>2553</v>
      </c>
      <c r="B40" s="173" t="s">
        <v>2893</v>
      </c>
    </row>
    <row r="41" spans="1:2">
      <c r="A41" s="116" t="s">
        <v>2554</v>
      </c>
      <c r="B41" s="173" t="s">
        <v>2894</v>
      </c>
    </row>
    <row r="42" spans="1:2">
      <c r="A42" s="116" t="s">
        <v>2555</v>
      </c>
      <c r="B42" s="173" t="s">
        <v>2895</v>
      </c>
    </row>
    <row r="43" spans="1:2">
      <c r="A43" s="116" t="s">
        <v>2556</v>
      </c>
      <c r="B43" s="173" t="s">
        <v>2896</v>
      </c>
    </row>
    <row r="44" spans="1:2">
      <c r="A44" s="116" t="s">
        <v>2557</v>
      </c>
      <c r="B44" s="173" t="s">
        <v>2897</v>
      </c>
    </row>
    <row r="45" spans="1:2">
      <c r="A45" s="116" t="s">
        <v>2558</v>
      </c>
      <c r="B45" s="173" t="s">
        <v>2898</v>
      </c>
    </row>
    <row r="46" spans="1:2">
      <c r="A46" s="116" t="s">
        <v>2559</v>
      </c>
      <c r="B46" s="173" t="s">
        <v>1026</v>
      </c>
    </row>
    <row r="47" spans="1:2">
      <c r="A47" s="116" t="s">
        <v>2560</v>
      </c>
      <c r="B47" s="173" t="s">
        <v>2899</v>
      </c>
    </row>
    <row r="48" spans="1:2">
      <c r="A48" s="116" t="s">
        <v>2561</v>
      </c>
      <c r="B48" s="173" t="s">
        <v>2900</v>
      </c>
    </row>
    <row r="49" spans="1:2">
      <c r="A49" s="116" t="s">
        <v>2562</v>
      </c>
      <c r="B49" s="173" t="s">
        <v>2901</v>
      </c>
    </row>
    <row r="50" spans="1:2">
      <c r="A50" s="116" t="s">
        <v>2563</v>
      </c>
      <c r="B50" s="173" t="s">
        <v>2902</v>
      </c>
    </row>
    <row r="51" spans="1:2">
      <c r="A51" s="116" t="s">
        <v>2564</v>
      </c>
      <c r="B51" s="173" t="s">
        <v>2903</v>
      </c>
    </row>
    <row r="52" spans="1:2">
      <c r="A52" s="116" t="s">
        <v>2565</v>
      </c>
      <c r="B52" s="173" t="s">
        <v>1027</v>
      </c>
    </row>
    <row r="53" spans="1:2">
      <c r="A53" s="116" t="s">
        <v>2566</v>
      </c>
      <c r="B53" s="173" t="s">
        <v>2904</v>
      </c>
    </row>
    <row r="54" spans="1:2">
      <c r="A54" s="116" t="s">
        <v>2567</v>
      </c>
      <c r="B54" s="173" t="s">
        <v>2905</v>
      </c>
    </row>
    <row r="55" spans="1:2">
      <c r="A55" s="116" t="s">
        <v>2568</v>
      </c>
      <c r="B55" s="173" t="s">
        <v>1028</v>
      </c>
    </row>
    <row r="56" spans="1:2">
      <c r="A56" s="116" t="s">
        <v>2569</v>
      </c>
      <c r="B56" s="173" t="s">
        <v>2906</v>
      </c>
    </row>
    <row r="57" spans="1:2">
      <c r="A57" s="116" t="s">
        <v>2570</v>
      </c>
      <c r="B57" s="173" t="s">
        <v>2907</v>
      </c>
    </row>
    <row r="58" spans="1:2">
      <c r="A58" s="116" t="s">
        <v>2571</v>
      </c>
      <c r="B58" s="173" t="s">
        <v>2908</v>
      </c>
    </row>
    <row r="59" spans="1:2">
      <c r="A59" s="116" t="s">
        <v>2572</v>
      </c>
      <c r="B59" s="173" t="s">
        <v>1029</v>
      </c>
    </row>
    <row r="60" spans="1:2">
      <c r="A60" s="116" t="s">
        <v>2573</v>
      </c>
      <c r="B60" s="173" t="s">
        <v>2909</v>
      </c>
    </row>
    <row r="61" spans="1:2">
      <c r="A61" s="116" t="s">
        <v>2574</v>
      </c>
      <c r="B61" s="173" t="s">
        <v>2910</v>
      </c>
    </row>
    <row r="62" spans="1:2">
      <c r="A62" s="116" t="s">
        <v>2575</v>
      </c>
      <c r="B62" s="173" t="s">
        <v>1030</v>
      </c>
    </row>
    <row r="63" spans="1:2">
      <c r="A63" s="116" t="s">
        <v>2576</v>
      </c>
      <c r="B63" s="173" t="s">
        <v>1106</v>
      </c>
    </row>
    <row r="64" spans="1:2">
      <c r="A64" s="116" t="s">
        <v>2577</v>
      </c>
      <c r="B64" s="173" t="s">
        <v>2911</v>
      </c>
    </row>
    <row r="65" spans="1:2">
      <c r="A65" s="116" t="s">
        <v>2578</v>
      </c>
      <c r="B65" s="173" t="s">
        <v>2912</v>
      </c>
    </row>
    <row r="66" spans="1:2">
      <c r="A66" s="116" t="s">
        <v>2579</v>
      </c>
      <c r="B66" s="173" t="s">
        <v>2913</v>
      </c>
    </row>
    <row r="67" spans="1:2">
      <c r="A67" s="116" t="s">
        <v>2580</v>
      </c>
      <c r="B67" s="173" t="s">
        <v>2914</v>
      </c>
    </row>
    <row r="68" spans="1:2">
      <c r="A68" s="116" t="s">
        <v>2581</v>
      </c>
      <c r="B68" s="173" t="s">
        <v>2915</v>
      </c>
    </row>
    <row r="69" spans="1:2">
      <c r="A69" s="116" t="s">
        <v>2582</v>
      </c>
      <c r="B69" s="173" t="s">
        <v>2916</v>
      </c>
    </row>
    <row r="70" spans="1:2">
      <c r="A70" s="116" t="s">
        <v>2583</v>
      </c>
      <c r="B70" s="173" t="s">
        <v>2916</v>
      </c>
    </row>
    <row r="71" spans="1:2">
      <c r="A71" s="116" t="s">
        <v>2584</v>
      </c>
      <c r="B71" s="173" t="s">
        <v>2917</v>
      </c>
    </row>
    <row r="72" spans="1:2">
      <c r="A72" s="116" t="s">
        <v>2585</v>
      </c>
      <c r="B72" s="173" t="s">
        <v>2918</v>
      </c>
    </row>
    <row r="73" spans="1:2">
      <c r="A73" s="116" t="s">
        <v>2586</v>
      </c>
      <c r="B73" s="173" t="s">
        <v>2918</v>
      </c>
    </row>
    <row r="74" spans="1:2">
      <c r="A74" s="116" t="s">
        <v>2587</v>
      </c>
      <c r="B74" s="173" t="s">
        <v>2919</v>
      </c>
    </row>
    <row r="75" spans="1:2">
      <c r="A75" s="116" t="s">
        <v>2588</v>
      </c>
      <c r="B75" s="173" t="s">
        <v>2920</v>
      </c>
    </row>
    <row r="76" spans="1:2">
      <c r="A76" s="116" t="s">
        <v>2589</v>
      </c>
      <c r="B76" s="173" t="s">
        <v>2921</v>
      </c>
    </row>
    <row r="77" spans="1:2">
      <c r="A77" s="116" t="s">
        <v>2590</v>
      </c>
      <c r="B77" s="173" t="s">
        <v>2922</v>
      </c>
    </row>
    <row r="78" spans="1:2">
      <c r="A78" s="116" t="s">
        <v>2591</v>
      </c>
      <c r="B78" s="173" t="s">
        <v>2923</v>
      </c>
    </row>
    <row r="79" spans="1:2">
      <c r="A79" s="116" t="s">
        <v>2592</v>
      </c>
      <c r="B79" s="173" t="s">
        <v>2923</v>
      </c>
    </row>
    <row r="80" spans="1:2">
      <c r="A80" s="116" t="s">
        <v>2593</v>
      </c>
      <c r="B80" s="173" t="s">
        <v>2924</v>
      </c>
    </row>
    <row r="81" spans="1:2">
      <c r="A81" s="116" t="s">
        <v>2594</v>
      </c>
      <c r="B81" s="173" t="s">
        <v>1111</v>
      </c>
    </row>
    <row r="82" spans="1:2">
      <c r="A82" s="116" t="s">
        <v>2595</v>
      </c>
      <c r="B82" s="173" t="s">
        <v>2925</v>
      </c>
    </row>
    <row r="83" spans="1:2">
      <c r="A83" s="116" t="s">
        <v>2596</v>
      </c>
      <c r="B83" s="173" t="s">
        <v>2926</v>
      </c>
    </row>
    <row r="84" spans="1:2">
      <c r="A84" s="116" t="s">
        <v>2597</v>
      </c>
      <c r="B84" s="173" t="s">
        <v>2926</v>
      </c>
    </row>
    <row r="85" spans="1:2">
      <c r="A85" s="116" t="s">
        <v>2598</v>
      </c>
      <c r="B85" s="173" t="s">
        <v>2927</v>
      </c>
    </row>
    <row r="86" spans="1:2">
      <c r="A86" s="116" t="s">
        <v>2599</v>
      </c>
      <c r="B86" s="173" t="s">
        <v>2928</v>
      </c>
    </row>
    <row r="87" spans="1:2">
      <c r="A87" s="116" t="s">
        <v>2600</v>
      </c>
      <c r="B87" s="173" t="s">
        <v>2929</v>
      </c>
    </row>
    <row r="88" spans="1:2">
      <c r="A88" s="116" t="s">
        <v>2601</v>
      </c>
      <c r="B88" s="173" t="s">
        <v>2930</v>
      </c>
    </row>
    <row r="89" spans="1:2">
      <c r="A89" s="116" t="s">
        <v>2602</v>
      </c>
      <c r="B89" s="173" t="s">
        <v>2931</v>
      </c>
    </row>
    <row r="90" spans="1:2">
      <c r="A90" s="116" t="s">
        <v>2603</v>
      </c>
      <c r="B90" s="173" t="s">
        <v>2932</v>
      </c>
    </row>
    <row r="91" spans="1:2">
      <c r="A91" s="116" t="s">
        <v>2604</v>
      </c>
      <c r="B91" s="173" t="s">
        <v>2933</v>
      </c>
    </row>
    <row r="92" spans="1:2">
      <c r="A92" s="116" t="s">
        <v>2605</v>
      </c>
      <c r="B92" s="173" t="s">
        <v>2934</v>
      </c>
    </row>
    <row r="93" spans="1:2">
      <c r="A93" s="116" t="s">
        <v>2606</v>
      </c>
      <c r="B93" s="173" t="s">
        <v>2935</v>
      </c>
    </row>
    <row r="94" spans="1:2">
      <c r="A94" s="116" t="s">
        <v>2607</v>
      </c>
      <c r="B94" s="173" t="s">
        <v>2936</v>
      </c>
    </row>
    <row r="95" spans="1:2">
      <c r="A95" s="116" t="s">
        <v>2608</v>
      </c>
      <c r="B95" s="173" t="s">
        <v>1031</v>
      </c>
    </row>
    <row r="96" spans="1:2">
      <c r="A96" s="116" t="s">
        <v>2609</v>
      </c>
      <c r="B96" s="173" t="s">
        <v>1032</v>
      </c>
    </row>
    <row r="97" spans="1:2">
      <c r="A97" s="116" t="s">
        <v>2610</v>
      </c>
      <c r="B97" s="173" t="s">
        <v>2408</v>
      </c>
    </row>
    <row r="98" spans="1:2">
      <c r="A98" s="116" t="s">
        <v>2611</v>
      </c>
      <c r="B98" s="173" t="s">
        <v>1033</v>
      </c>
    </row>
    <row r="99" spans="1:2">
      <c r="A99" s="116" t="s">
        <v>2612</v>
      </c>
      <c r="B99" s="173" t="s">
        <v>2937</v>
      </c>
    </row>
    <row r="100" spans="1:2">
      <c r="A100" s="116" t="s">
        <v>2613</v>
      </c>
      <c r="B100" s="173" t="s">
        <v>2938</v>
      </c>
    </row>
    <row r="101" spans="1:2">
      <c r="A101" s="116" t="s">
        <v>2614</v>
      </c>
      <c r="B101" s="173" t="s">
        <v>2409</v>
      </c>
    </row>
    <row r="102" spans="1:2">
      <c r="A102" s="116" t="s">
        <v>2615</v>
      </c>
      <c r="B102" s="173" t="s">
        <v>2939</v>
      </c>
    </row>
    <row r="103" spans="1:2">
      <c r="A103" s="116" t="s">
        <v>2616</v>
      </c>
      <c r="B103" s="173" t="s">
        <v>2940</v>
      </c>
    </row>
    <row r="104" spans="1:2">
      <c r="A104" s="116" t="s">
        <v>2941</v>
      </c>
      <c r="B104" s="173" t="s">
        <v>2942</v>
      </c>
    </row>
    <row r="105" spans="1:2">
      <c r="A105" s="116" t="s">
        <v>2617</v>
      </c>
      <c r="B105" s="173" t="s">
        <v>2943</v>
      </c>
    </row>
    <row r="106" spans="1:2">
      <c r="A106" s="116" t="s">
        <v>2618</v>
      </c>
      <c r="B106" s="173" t="s">
        <v>2944</v>
      </c>
    </row>
    <row r="107" spans="1:2">
      <c r="A107" s="116" t="s">
        <v>2619</v>
      </c>
      <c r="B107" s="173" t="s">
        <v>2945</v>
      </c>
    </row>
    <row r="108" spans="1:2">
      <c r="A108" s="116" t="s">
        <v>2620</v>
      </c>
      <c r="B108" s="173" t="s">
        <v>2946</v>
      </c>
    </row>
    <row r="109" spans="1:2">
      <c r="A109" s="116" t="s">
        <v>2621</v>
      </c>
      <c r="B109" s="173" t="s">
        <v>2947</v>
      </c>
    </row>
    <row r="110" spans="1:2">
      <c r="A110" s="116" t="s">
        <v>2622</v>
      </c>
      <c r="B110" s="173" t="s">
        <v>2948</v>
      </c>
    </row>
    <row r="111" spans="1:2">
      <c r="A111" s="116" t="s">
        <v>2623</v>
      </c>
      <c r="B111" s="173" t="s">
        <v>2949</v>
      </c>
    </row>
    <row r="112" spans="1:2">
      <c r="A112" s="116" t="s">
        <v>2624</v>
      </c>
      <c r="B112" s="173" t="s">
        <v>2950</v>
      </c>
    </row>
    <row r="113" spans="1:2">
      <c r="A113" s="116" t="s">
        <v>2625</v>
      </c>
      <c r="B113" s="173" t="s">
        <v>2951</v>
      </c>
    </row>
    <row r="114" spans="1:2">
      <c r="A114" s="116" t="s">
        <v>2626</v>
      </c>
      <c r="B114" s="173" t="s">
        <v>2952</v>
      </c>
    </row>
    <row r="115" spans="1:2">
      <c r="A115" s="116" t="s">
        <v>2627</v>
      </c>
      <c r="B115" s="173" t="s">
        <v>52</v>
      </c>
    </row>
    <row r="116" spans="1:2">
      <c r="A116" s="116" t="s">
        <v>2628</v>
      </c>
      <c r="B116" s="173" t="s">
        <v>2953</v>
      </c>
    </row>
    <row r="117" spans="1:2">
      <c r="A117" s="116" t="s">
        <v>2629</v>
      </c>
      <c r="B117" s="173" t="s">
        <v>2954</v>
      </c>
    </row>
    <row r="118" spans="1:2">
      <c r="A118" s="116" t="s">
        <v>2630</v>
      </c>
      <c r="B118" s="173" t="s">
        <v>2955</v>
      </c>
    </row>
    <row r="119" spans="1:2">
      <c r="A119" s="116" t="s">
        <v>2631</v>
      </c>
      <c r="B119" s="173" t="s">
        <v>2956</v>
      </c>
    </row>
    <row r="120" spans="1:2">
      <c r="A120" s="116" t="s">
        <v>2632</v>
      </c>
      <c r="B120" s="173" t="s">
        <v>2957</v>
      </c>
    </row>
    <row r="121" spans="1:2">
      <c r="A121" s="116" t="s">
        <v>2633</v>
      </c>
      <c r="B121" s="173" t="s">
        <v>2958</v>
      </c>
    </row>
    <row r="122" spans="1:2">
      <c r="A122" s="116" t="s">
        <v>2634</v>
      </c>
      <c r="B122" s="173" t="s">
        <v>2959</v>
      </c>
    </row>
    <row r="123" spans="1:2">
      <c r="A123" s="116" t="s">
        <v>2635</v>
      </c>
      <c r="B123" s="173" t="s">
        <v>1034</v>
      </c>
    </row>
    <row r="124" spans="1:2">
      <c r="A124" s="116" t="s">
        <v>2636</v>
      </c>
      <c r="B124" s="173" t="s">
        <v>2960</v>
      </c>
    </row>
    <row r="125" spans="1:2">
      <c r="A125" s="116" t="s">
        <v>2637</v>
      </c>
      <c r="B125" s="173" t="s">
        <v>2961</v>
      </c>
    </row>
    <row r="126" spans="1:2">
      <c r="A126" s="116" t="s">
        <v>2638</v>
      </c>
      <c r="B126" s="173" t="s">
        <v>2962</v>
      </c>
    </row>
    <row r="127" spans="1:2">
      <c r="A127" s="116" t="s">
        <v>2639</v>
      </c>
      <c r="B127" s="173" t="s">
        <v>2963</v>
      </c>
    </row>
    <row r="128" spans="1:2">
      <c r="A128" s="116" t="s">
        <v>2640</v>
      </c>
      <c r="B128" s="173" t="s">
        <v>2964</v>
      </c>
    </row>
    <row r="129" spans="1:2">
      <c r="A129" s="116" t="s">
        <v>2641</v>
      </c>
      <c r="B129" s="173" t="s">
        <v>2965</v>
      </c>
    </row>
    <row r="130" spans="1:2">
      <c r="A130" s="116" t="s">
        <v>2642</v>
      </c>
      <c r="B130" s="173" t="s">
        <v>1112</v>
      </c>
    </row>
    <row r="131" spans="1:2">
      <c r="A131" s="116" t="s">
        <v>2643</v>
      </c>
      <c r="B131" s="173" t="s">
        <v>2966</v>
      </c>
    </row>
    <row r="132" spans="1:2">
      <c r="A132" s="116" t="s">
        <v>2644</v>
      </c>
      <c r="B132" s="173" t="s">
        <v>2967</v>
      </c>
    </row>
    <row r="133" spans="1:2">
      <c r="A133" s="116" t="s">
        <v>2645</v>
      </c>
      <c r="B133" s="173" t="s">
        <v>2968</v>
      </c>
    </row>
    <row r="134" spans="1:2">
      <c r="A134" s="116" t="s">
        <v>2646</v>
      </c>
      <c r="B134" s="173" t="s">
        <v>2969</v>
      </c>
    </row>
    <row r="135" spans="1:2">
      <c r="A135" s="116" t="s">
        <v>2647</v>
      </c>
      <c r="B135" s="173" t="s">
        <v>2970</v>
      </c>
    </row>
    <row r="136" spans="1:2">
      <c r="A136" s="116" t="s">
        <v>2648</v>
      </c>
      <c r="B136" s="173" t="s">
        <v>2971</v>
      </c>
    </row>
    <row r="137" spans="1:2">
      <c r="A137" s="116" t="s">
        <v>2649</v>
      </c>
      <c r="B137" s="173" t="s">
        <v>2972</v>
      </c>
    </row>
    <row r="138" spans="1:2">
      <c r="A138" s="116" t="s">
        <v>2650</v>
      </c>
      <c r="B138" s="173" t="s">
        <v>2973</v>
      </c>
    </row>
    <row r="139" spans="1:2">
      <c r="A139" s="116" t="s">
        <v>2651</v>
      </c>
      <c r="B139" s="173" t="s">
        <v>2974</v>
      </c>
    </row>
    <row r="140" spans="1:2">
      <c r="A140" s="116" t="s">
        <v>2652</v>
      </c>
      <c r="B140" s="173" t="s">
        <v>2975</v>
      </c>
    </row>
    <row r="141" spans="1:2">
      <c r="A141" s="116" t="s">
        <v>2653</v>
      </c>
      <c r="B141" s="173" t="s">
        <v>2976</v>
      </c>
    </row>
    <row r="142" spans="1:2">
      <c r="A142" s="116" t="s">
        <v>2654</v>
      </c>
      <c r="B142" s="173" t="s">
        <v>1035</v>
      </c>
    </row>
    <row r="143" spans="1:2">
      <c r="A143" s="116" t="s">
        <v>2655</v>
      </c>
      <c r="B143" s="173" t="s">
        <v>2977</v>
      </c>
    </row>
    <row r="144" spans="1:2">
      <c r="A144" s="116" t="s">
        <v>2656</v>
      </c>
      <c r="B144" s="173" t="s">
        <v>2978</v>
      </c>
    </row>
    <row r="145" spans="1:2">
      <c r="A145" s="116" t="s">
        <v>2657</v>
      </c>
      <c r="B145" s="173" t="s">
        <v>2979</v>
      </c>
    </row>
    <row r="146" spans="1:2">
      <c r="A146" s="116" t="s">
        <v>2658</v>
      </c>
      <c r="B146" s="173" t="s">
        <v>2980</v>
      </c>
    </row>
    <row r="147" spans="1:2">
      <c r="A147" s="116" t="s">
        <v>2659</v>
      </c>
      <c r="B147" s="173" t="s">
        <v>2981</v>
      </c>
    </row>
    <row r="148" spans="1:2">
      <c r="A148" s="116" t="s">
        <v>2660</v>
      </c>
      <c r="B148" s="173" t="s">
        <v>2982</v>
      </c>
    </row>
    <row r="149" spans="1:2">
      <c r="A149" s="116" t="s">
        <v>2661</v>
      </c>
      <c r="B149" s="173" t="s">
        <v>2983</v>
      </c>
    </row>
    <row r="150" spans="1:2">
      <c r="A150" s="116" t="s">
        <v>2662</v>
      </c>
      <c r="B150" s="173" t="s">
        <v>2984</v>
      </c>
    </row>
    <row r="151" spans="1:2">
      <c r="A151" s="116" t="s">
        <v>2663</v>
      </c>
      <c r="B151" s="173" t="s">
        <v>2985</v>
      </c>
    </row>
    <row r="152" spans="1:2">
      <c r="A152" s="116" t="s">
        <v>2664</v>
      </c>
      <c r="B152" s="173" t="s">
        <v>2986</v>
      </c>
    </row>
    <row r="153" spans="1:2">
      <c r="A153" s="116" t="s">
        <v>2665</v>
      </c>
      <c r="B153" s="173" t="s">
        <v>1036</v>
      </c>
    </row>
    <row r="154" spans="1:2">
      <c r="A154" s="116" t="s">
        <v>2666</v>
      </c>
      <c r="B154" s="173" t="s">
        <v>2987</v>
      </c>
    </row>
    <row r="155" spans="1:2">
      <c r="A155" s="116" t="s">
        <v>2667</v>
      </c>
      <c r="B155" s="173" t="s">
        <v>2988</v>
      </c>
    </row>
    <row r="156" spans="1:2">
      <c r="A156" s="116" t="s">
        <v>2668</v>
      </c>
      <c r="B156" s="173" t="s">
        <v>2989</v>
      </c>
    </row>
    <row r="157" spans="1:2">
      <c r="A157" s="116" t="s">
        <v>2669</v>
      </c>
      <c r="B157" s="173" t="s">
        <v>2990</v>
      </c>
    </row>
    <row r="158" spans="1:2">
      <c r="A158" s="116" t="s">
        <v>2670</v>
      </c>
      <c r="B158" s="173" t="s">
        <v>1037</v>
      </c>
    </row>
    <row r="159" spans="1:2">
      <c r="A159" s="116" t="s">
        <v>2671</v>
      </c>
      <c r="B159" s="173" t="s">
        <v>1038</v>
      </c>
    </row>
    <row r="160" spans="1:2">
      <c r="A160" s="116" t="s">
        <v>2672</v>
      </c>
      <c r="B160" s="173" t="s">
        <v>2991</v>
      </c>
    </row>
    <row r="161" spans="1:2">
      <c r="A161" s="116" t="s">
        <v>2673</v>
      </c>
      <c r="B161" s="173" t="s">
        <v>2992</v>
      </c>
    </row>
    <row r="162" spans="1:2">
      <c r="A162" s="116" t="s">
        <v>2674</v>
      </c>
      <c r="B162" s="173" t="s">
        <v>2993</v>
      </c>
    </row>
    <row r="163" spans="1:2">
      <c r="A163" s="116" t="s">
        <v>2675</v>
      </c>
      <c r="B163" s="173" t="s">
        <v>2994</v>
      </c>
    </row>
    <row r="164" spans="1:2">
      <c r="A164" s="116" t="s">
        <v>2676</v>
      </c>
      <c r="B164" s="173" t="s">
        <v>2995</v>
      </c>
    </row>
    <row r="165" spans="1:2">
      <c r="A165" s="116" t="s">
        <v>2677</v>
      </c>
      <c r="B165" s="173" t="s">
        <v>2996</v>
      </c>
    </row>
    <row r="166" spans="1:2">
      <c r="A166" s="116" t="s">
        <v>2678</v>
      </c>
      <c r="B166" s="173" t="s">
        <v>1039</v>
      </c>
    </row>
    <row r="167" spans="1:2">
      <c r="A167" s="116" t="s">
        <v>2679</v>
      </c>
      <c r="B167" s="173" t="s">
        <v>1040</v>
      </c>
    </row>
    <row r="168" spans="1:2">
      <c r="A168" s="116" t="s">
        <v>2680</v>
      </c>
      <c r="B168" s="173" t="s">
        <v>1041</v>
      </c>
    </row>
    <row r="169" spans="1:2">
      <c r="A169" s="116" t="s">
        <v>2681</v>
      </c>
      <c r="B169" s="173" t="s">
        <v>1042</v>
      </c>
    </row>
    <row r="170" spans="1:2">
      <c r="A170" s="116" t="s">
        <v>2682</v>
      </c>
      <c r="B170" s="173" t="s">
        <v>2997</v>
      </c>
    </row>
    <row r="171" spans="1:2">
      <c r="A171" s="116" t="s">
        <v>2683</v>
      </c>
      <c r="B171" s="173" t="s">
        <v>2998</v>
      </c>
    </row>
    <row r="172" spans="1:2">
      <c r="A172" s="116" t="s">
        <v>2684</v>
      </c>
      <c r="B172" s="173" t="s">
        <v>2999</v>
      </c>
    </row>
    <row r="173" spans="1:2">
      <c r="A173" s="116" t="s">
        <v>2685</v>
      </c>
      <c r="B173" s="173" t="s">
        <v>3000</v>
      </c>
    </row>
    <row r="174" spans="1:2">
      <c r="A174" s="116" t="s">
        <v>2686</v>
      </c>
      <c r="B174" s="173" t="s">
        <v>3001</v>
      </c>
    </row>
    <row r="175" spans="1:2">
      <c r="A175" s="116" t="s">
        <v>2687</v>
      </c>
      <c r="B175" s="173" t="s">
        <v>3002</v>
      </c>
    </row>
    <row r="176" spans="1:2">
      <c r="A176" s="116" t="s">
        <v>2688</v>
      </c>
      <c r="B176" s="173" t="s">
        <v>3003</v>
      </c>
    </row>
    <row r="177" spans="1:2">
      <c r="A177" s="116" t="s">
        <v>2689</v>
      </c>
      <c r="B177" s="173" t="s">
        <v>52</v>
      </c>
    </row>
    <row r="178" spans="1:2">
      <c r="A178" s="116" t="s">
        <v>2690</v>
      </c>
      <c r="B178" s="173" t="s">
        <v>2962</v>
      </c>
    </row>
    <row r="179" spans="1:2">
      <c r="A179" s="116" t="s">
        <v>2691</v>
      </c>
      <c r="B179" s="173" t="s">
        <v>3004</v>
      </c>
    </row>
    <row r="180" spans="1:2">
      <c r="A180" s="116" t="s">
        <v>2692</v>
      </c>
      <c r="B180" s="173" t="s">
        <v>3005</v>
      </c>
    </row>
    <row r="181" spans="1:2">
      <c r="A181" s="116" t="s">
        <v>2693</v>
      </c>
      <c r="B181" s="173" t="s">
        <v>3006</v>
      </c>
    </row>
    <row r="182" spans="1:2">
      <c r="A182" s="116" t="s">
        <v>2694</v>
      </c>
      <c r="B182" s="173" t="s">
        <v>3007</v>
      </c>
    </row>
    <row r="183" spans="1:2">
      <c r="A183" s="116" t="s">
        <v>2695</v>
      </c>
      <c r="B183" s="173" t="s">
        <v>3008</v>
      </c>
    </row>
    <row r="184" spans="1:2">
      <c r="A184" s="116" t="s">
        <v>2696</v>
      </c>
      <c r="B184" s="173" t="s">
        <v>3009</v>
      </c>
    </row>
    <row r="185" spans="1:2">
      <c r="A185" s="116" t="s">
        <v>2697</v>
      </c>
      <c r="B185" s="173" t="s">
        <v>3010</v>
      </c>
    </row>
    <row r="186" spans="1:2">
      <c r="A186" s="116" t="s">
        <v>2698</v>
      </c>
      <c r="B186" s="173" t="s">
        <v>3011</v>
      </c>
    </row>
    <row r="187" spans="1:2">
      <c r="A187" s="116" t="s">
        <v>2699</v>
      </c>
      <c r="B187" s="173" t="s">
        <v>3012</v>
      </c>
    </row>
    <row r="188" spans="1:2">
      <c r="A188" s="116" t="s">
        <v>2700</v>
      </c>
      <c r="B188" s="173" t="s">
        <v>1043</v>
      </c>
    </row>
    <row r="189" spans="1:2">
      <c r="A189" s="116" t="s">
        <v>2701</v>
      </c>
      <c r="B189" s="173" t="s">
        <v>3013</v>
      </c>
    </row>
    <row r="190" spans="1:2">
      <c r="A190" s="116" t="s">
        <v>2702</v>
      </c>
      <c r="B190" s="173" t="s">
        <v>1044</v>
      </c>
    </row>
    <row r="191" spans="1:2">
      <c r="A191" s="116" t="s">
        <v>2703</v>
      </c>
      <c r="B191" s="173" t="s">
        <v>3014</v>
      </c>
    </row>
    <row r="192" spans="1:2">
      <c r="A192" s="116" t="s">
        <v>2704</v>
      </c>
      <c r="B192" s="173" t="s">
        <v>3015</v>
      </c>
    </row>
    <row r="193" spans="1:2">
      <c r="A193" s="116" t="s">
        <v>2705</v>
      </c>
      <c r="B193" s="173" t="s">
        <v>3016</v>
      </c>
    </row>
    <row r="194" spans="1:2">
      <c r="A194" s="116" t="s">
        <v>2706</v>
      </c>
      <c r="B194" s="173" t="s">
        <v>3017</v>
      </c>
    </row>
    <row r="195" spans="1:2">
      <c r="A195" s="116" t="s">
        <v>2707</v>
      </c>
      <c r="B195" s="173" t="s">
        <v>3018</v>
      </c>
    </row>
    <row r="196" spans="1:2">
      <c r="A196" s="116" t="s">
        <v>2708</v>
      </c>
      <c r="B196" s="173" t="s">
        <v>1045</v>
      </c>
    </row>
    <row r="197" spans="1:2">
      <c r="A197" s="116" t="s">
        <v>2709</v>
      </c>
      <c r="B197" s="173" t="s">
        <v>3019</v>
      </c>
    </row>
    <row r="198" spans="1:2">
      <c r="A198" s="116" t="s">
        <v>2710</v>
      </c>
      <c r="B198" s="173" t="s">
        <v>1129</v>
      </c>
    </row>
    <row r="199" spans="1:2">
      <c r="A199" s="116" t="s">
        <v>2711</v>
      </c>
      <c r="B199" s="173" t="s">
        <v>3020</v>
      </c>
    </row>
    <row r="200" spans="1:2">
      <c r="A200" s="116" t="s">
        <v>2712</v>
      </c>
      <c r="B200" s="173" t="s">
        <v>1046</v>
      </c>
    </row>
    <row r="201" spans="1:2">
      <c r="A201" s="116" t="s">
        <v>2713</v>
      </c>
      <c r="B201" s="173" t="s">
        <v>3021</v>
      </c>
    </row>
    <row r="202" spans="1:2">
      <c r="A202" s="116" t="s">
        <v>2714</v>
      </c>
      <c r="B202" s="173" t="s">
        <v>1115</v>
      </c>
    </row>
    <row r="203" spans="1:2">
      <c r="A203" s="116" t="s">
        <v>2715</v>
      </c>
      <c r="B203" s="173" t="s">
        <v>3022</v>
      </c>
    </row>
    <row r="204" spans="1:2">
      <c r="A204" s="116" t="s">
        <v>2716</v>
      </c>
      <c r="B204" s="173" t="s">
        <v>3023</v>
      </c>
    </row>
    <row r="205" spans="1:2">
      <c r="A205" s="116" t="s">
        <v>2717</v>
      </c>
      <c r="B205" s="173" t="s">
        <v>3024</v>
      </c>
    </row>
    <row r="206" spans="1:2">
      <c r="A206" s="116" t="s">
        <v>2718</v>
      </c>
      <c r="B206" s="173" t="s">
        <v>3025</v>
      </c>
    </row>
    <row r="207" spans="1:2">
      <c r="A207" s="116" t="s">
        <v>2719</v>
      </c>
      <c r="B207" s="173" t="s">
        <v>3026</v>
      </c>
    </row>
    <row r="208" spans="1:2">
      <c r="A208" s="116" t="s">
        <v>2720</v>
      </c>
      <c r="B208" s="173" t="s">
        <v>3027</v>
      </c>
    </row>
    <row r="209" spans="1:2">
      <c r="A209" s="116" t="s">
        <v>2721</v>
      </c>
      <c r="B209" s="173" t="s">
        <v>3028</v>
      </c>
    </row>
    <row r="210" spans="1:2">
      <c r="A210" s="116" t="s">
        <v>2722</v>
      </c>
      <c r="B210" s="173" t="s">
        <v>3029</v>
      </c>
    </row>
    <row r="211" spans="1:2">
      <c r="A211" s="116" t="s">
        <v>2723</v>
      </c>
      <c r="B211" s="173" t="s">
        <v>3030</v>
      </c>
    </row>
    <row r="212" spans="1:2">
      <c r="A212" s="116" t="s">
        <v>2724</v>
      </c>
      <c r="B212" s="173" t="s">
        <v>3031</v>
      </c>
    </row>
    <row r="213" spans="1:2">
      <c r="A213" s="116" t="s">
        <v>2725</v>
      </c>
      <c r="B213" s="173" t="s">
        <v>3032</v>
      </c>
    </row>
    <row r="214" spans="1:2">
      <c r="A214" s="116" t="s">
        <v>2726</v>
      </c>
      <c r="B214" s="173" t="s">
        <v>3033</v>
      </c>
    </row>
    <row r="215" spans="1:2">
      <c r="A215" s="116" t="s">
        <v>2727</v>
      </c>
      <c r="B215" s="173" t="s">
        <v>3034</v>
      </c>
    </row>
    <row r="216" spans="1:2">
      <c r="A216" s="116" t="s">
        <v>2728</v>
      </c>
      <c r="B216" s="173" t="s">
        <v>3035</v>
      </c>
    </row>
    <row r="217" spans="1:2">
      <c r="A217" s="116" t="s">
        <v>2729</v>
      </c>
      <c r="B217" s="173" t="s">
        <v>3036</v>
      </c>
    </row>
    <row r="218" spans="1:2">
      <c r="A218" s="116" t="s">
        <v>2730</v>
      </c>
      <c r="B218" s="173" t="s">
        <v>3037</v>
      </c>
    </row>
    <row r="219" spans="1:2">
      <c r="A219" s="116" t="s">
        <v>2731</v>
      </c>
      <c r="B219" s="173" t="s">
        <v>3038</v>
      </c>
    </row>
    <row r="220" spans="1:2">
      <c r="A220" s="116" t="s">
        <v>2732</v>
      </c>
      <c r="B220" s="173" t="s">
        <v>3039</v>
      </c>
    </row>
    <row r="221" spans="1:2">
      <c r="A221" s="116" t="s">
        <v>3040</v>
      </c>
      <c r="B221" s="173" t="s">
        <v>3041</v>
      </c>
    </row>
    <row r="222" spans="1:2">
      <c r="A222" s="116" t="s">
        <v>2733</v>
      </c>
      <c r="B222" s="173" t="s">
        <v>3042</v>
      </c>
    </row>
    <row r="223" spans="1:2">
      <c r="A223" s="116" t="s">
        <v>2734</v>
      </c>
      <c r="B223" s="173" t="s">
        <v>3043</v>
      </c>
    </row>
    <row r="224" spans="1:2">
      <c r="A224" s="116" t="s">
        <v>2735</v>
      </c>
      <c r="B224" s="173" t="s">
        <v>3044</v>
      </c>
    </row>
    <row r="225" spans="1:2">
      <c r="A225" s="116" t="s">
        <v>2736</v>
      </c>
      <c r="B225" s="173" t="s">
        <v>3045</v>
      </c>
    </row>
    <row r="226" spans="1:2">
      <c r="A226" s="116" t="s">
        <v>2737</v>
      </c>
      <c r="B226" s="173" t="s">
        <v>1047</v>
      </c>
    </row>
    <row r="227" spans="1:2">
      <c r="A227" s="116" t="s">
        <v>2738</v>
      </c>
      <c r="B227" s="173" t="s">
        <v>3046</v>
      </c>
    </row>
    <row r="228" spans="1:2">
      <c r="A228" s="116" t="s">
        <v>2739</v>
      </c>
      <c r="B228" s="173" t="s">
        <v>1048</v>
      </c>
    </row>
    <row r="229" spans="1:2">
      <c r="A229" s="116" t="s">
        <v>2740</v>
      </c>
      <c r="B229" s="173" t="s">
        <v>3047</v>
      </c>
    </row>
    <row r="230" spans="1:2">
      <c r="A230" s="116" t="s">
        <v>2741</v>
      </c>
      <c r="B230" s="173" t="s">
        <v>3048</v>
      </c>
    </row>
    <row r="231" spans="1:2">
      <c r="A231" s="116" t="s">
        <v>2742</v>
      </c>
      <c r="B231" s="173" t="s">
        <v>3049</v>
      </c>
    </row>
    <row r="232" spans="1:2">
      <c r="A232" s="116" t="s">
        <v>2743</v>
      </c>
      <c r="B232" s="173" t="s">
        <v>3050</v>
      </c>
    </row>
    <row r="233" spans="1:2">
      <c r="A233" s="116" t="s">
        <v>2744</v>
      </c>
      <c r="B233" s="173" t="s">
        <v>3051</v>
      </c>
    </row>
    <row r="234" spans="1:2">
      <c r="A234" s="116" t="s">
        <v>2745</v>
      </c>
      <c r="B234" s="173" t="s">
        <v>2263</v>
      </c>
    </row>
    <row r="235" spans="1:2">
      <c r="A235" s="116" t="s">
        <v>2746</v>
      </c>
      <c r="B235" s="173" t="s">
        <v>2264</v>
      </c>
    </row>
    <row r="236" spans="1:2">
      <c r="A236" s="116" t="s">
        <v>2747</v>
      </c>
      <c r="B236" s="173" t="s">
        <v>3052</v>
      </c>
    </row>
    <row r="237" spans="1:2">
      <c r="A237" s="116" t="s">
        <v>2748</v>
      </c>
      <c r="B237" s="173" t="s">
        <v>3053</v>
      </c>
    </row>
    <row r="238" spans="1:2">
      <c r="A238" s="116" t="s">
        <v>2749</v>
      </c>
      <c r="B238" s="173" t="s">
        <v>3054</v>
      </c>
    </row>
    <row r="239" spans="1:2">
      <c r="A239" s="116" t="s">
        <v>2750</v>
      </c>
      <c r="B239" s="173" t="s">
        <v>1124</v>
      </c>
    </row>
    <row r="240" spans="1:2">
      <c r="A240" s="116" t="s">
        <v>2751</v>
      </c>
      <c r="B240" s="173" t="s">
        <v>3055</v>
      </c>
    </row>
    <row r="241" spans="1:2">
      <c r="A241" s="116" t="s">
        <v>2752</v>
      </c>
      <c r="B241" s="173" t="s">
        <v>1125</v>
      </c>
    </row>
    <row r="242" spans="1:2">
      <c r="A242" s="116" t="s">
        <v>2753</v>
      </c>
      <c r="B242" s="173" t="s">
        <v>3056</v>
      </c>
    </row>
    <row r="243" spans="1:2">
      <c r="A243" s="116" t="s">
        <v>2754</v>
      </c>
      <c r="B243" s="173" t="s">
        <v>3057</v>
      </c>
    </row>
    <row r="244" spans="1:2">
      <c r="A244" s="116" t="s">
        <v>2755</v>
      </c>
      <c r="B244" s="173" t="s">
        <v>3058</v>
      </c>
    </row>
    <row r="245" spans="1:2">
      <c r="A245" s="116" t="s">
        <v>2756</v>
      </c>
      <c r="B245" s="173" t="s">
        <v>3059</v>
      </c>
    </row>
    <row r="246" spans="1:2">
      <c r="A246" s="116" t="s">
        <v>2757</v>
      </c>
      <c r="B246" s="173" t="s">
        <v>3060</v>
      </c>
    </row>
    <row r="247" spans="1:2">
      <c r="A247" s="116" t="s">
        <v>2758</v>
      </c>
      <c r="B247" s="173" t="s">
        <v>3061</v>
      </c>
    </row>
    <row r="248" spans="1:2">
      <c r="A248" s="116" t="s">
        <v>2759</v>
      </c>
      <c r="B248" s="173" t="s">
        <v>3062</v>
      </c>
    </row>
    <row r="249" spans="1:2">
      <c r="A249" s="116" t="s">
        <v>2760</v>
      </c>
      <c r="B249" s="173" t="s">
        <v>3063</v>
      </c>
    </row>
    <row r="250" spans="1:2">
      <c r="A250" s="116" t="s">
        <v>2761</v>
      </c>
      <c r="B250" s="173" t="s">
        <v>3064</v>
      </c>
    </row>
    <row r="251" spans="1:2">
      <c r="A251" s="116" t="s">
        <v>2762</v>
      </c>
      <c r="B251" s="173" t="s">
        <v>3065</v>
      </c>
    </row>
    <row r="252" spans="1:2">
      <c r="A252" s="116" t="s">
        <v>2763</v>
      </c>
      <c r="B252" s="173" t="s">
        <v>3066</v>
      </c>
    </row>
    <row r="253" spans="1:2">
      <c r="A253" s="116" t="s">
        <v>2764</v>
      </c>
      <c r="B253" s="173" t="s">
        <v>3067</v>
      </c>
    </row>
    <row r="254" spans="1:2">
      <c r="A254" s="116" t="s">
        <v>2765</v>
      </c>
      <c r="B254" s="173" t="s">
        <v>3068</v>
      </c>
    </row>
    <row r="255" spans="1:2">
      <c r="A255" s="116" t="s">
        <v>2766</v>
      </c>
      <c r="B255" s="173" t="s">
        <v>1125</v>
      </c>
    </row>
    <row r="256" spans="1:2">
      <c r="A256" s="116" t="s">
        <v>2767</v>
      </c>
      <c r="B256" s="173" t="s">
        <v>3069</v>
      </c>
    </row>
    <row r="257" spans="1:2">
      <c r="A257" s="116" t="s">
        <v>2768</v>
      </c>
      <c r="B257" s="173" t="s">
        <v>3070</v>
      </c>
    </row>
    <row r="258" spans="1:2">
      <c r="A258" s="116" t="s">
        <v>2769</v>
      </c>
      <c r="B258" s="173" t="s">
        <v>3071</v>
      </c>
    </row>
    <row r="259" spans="1:2">
      <c r="A259" s="116" t="s">
        <v>2770</v>
      </c>
      <c r="B259" s="173" t="s">
        <v>3072</v>
      </c>
    </row>
    <row r="260" spans="1:2">
      <c r="A260" s="116" t="s">
        <v>2771</v>
      </c>
      <c r="B260" s="173" t="s">
        <v>1138</v>
      </c>
    </row>
    <row r="261" spans="1:2">
      <c r="A261" s="116" t="s">
        <v>2772</v>
      </c>
      <c r="B261" s="173" t="s">
        <v>3073</v>
      </c>
    </row>
    <row r="262" spans="1:2">
      <c r="A262" s="116" t="s">
        <v>2773</v>
      </c>
      <c r="B262" s="173" t="s">
        <v>3074</v>
      </c>
    </row>
    <row r="263" spans="1:2">
      <c r="A263" s="116" t="s">
        <v>2774</v>
      </c>
      <c r="B263" s="173" t="s">
        <v>3075</v>
      </c>
    </row>
    <row r="264" spans="1:2">
      <c r="A264" s="116" t="s">
        <v>2775</v>
      </c>
      <c r="B264" s="173" t="s">
        <v>3076</v>
      </c>
    </row>
    <row r="265" spans="1:2">
      <c r="A265" s="116" t="s">
        <v>2776</v>
      </c>
      <c r="B265" s="173" t="s">
        <v>3077</v>
      </c>
    </row>
    <row r="266" spans="1:2">
      <c r="A266" s="116" t="s">
        <v>2777</v>
      </c>
      <c r="B266" s="173" t="s">
        <v>3078</v>
      </c>
    </row>
    <row r="267" spans="1:2">
      <c r="A267" s="116" t="s">
        <v>2778</v>
      </c>
      <c r="B267" s="173" t="s">
        <v>3079</v>
      </c>
    </row>
    <row r="268" spans="1:2">
      <c r="A268" s="116" t="s">
        <v>2779</v>
      </c>
      <c r="B268" s="173" t="s">
        <v>3080</v>
      </c>
    </row>
    <row r="269" spans="1:2">
      <c r="A269" s="116" t="s">
        <v>2780</v>
      </c>
      <c r="B269" s="173" t="s">
        <v>3081</v>
      </c>
    </row>
    <row r="270" spans="1:2">
      <c r="A270" s="116" t="s">
        <v>2781</v>
      </c>
      <c r="B270" s="173" t="s">
        <v>3082</v>
      </c>
    </row>
    <row r="271" spans="1:2">
      <c r="A271" s="116" t="s">
        <v>2782</v>
      </c>
      <c r="B271" s="173" t="s">
        <v>3083</v>
      </c>
    </row>
    <row r="272" spans="1:2">
      <c r="A272" s="116" t="s">
        <v>2783</v>
      </c>
      <c r="B272" s="173" t="s">
        <v>3084</v>
      </c>
    </row>
    <row r="273" spans="1:2">
      <c r="A273" s="116" t="s">
        <v>2784</v>
      </c>
      <c r="B273" s="173" t="s">
        <v>3085</v>
      </c>
    </row>
    <row r="274" spans="1:2">
      <c r="A274" s="116" t="s">
        <v>3086</v>
      </c>
      <c r="B274" s="173" t="s">
        <v>3087</v>
      </c>
    </row>
    <row r="275" spans="1:2">
      <c r="A275" s="116" t="s">
        <v>2785</v>
      </c>
      <c r="B275" s="173" t="s">
        <v>3088</v>
      </c>
    </row>
    <row r="276" spans="1:2">
      <c r="A276" s="116" t="s">
        <v>2786</v>
      </c>
      <c r="B276" s="173" t="s">
        <v>1107</v>
      </c>
    </row>
    <row r="277" spans="1:2">
      <c r="A277" s="116" t="s">
        <v>2787</v>
      </c>
      <c r="B277" s="173" t="s">
        <v>3089</v>
      </c>
    </row>
    <row r="278" spans="1:2">
      <c r="A278" s="116" t="s">
        <v>2788</v>
      </c>
      <c r="B278" s="173" t="s">
        <v>1051</v>
      </c>
    </row>
    <row r="279" spans="1:2">
      <c r="A279" s="116" t="s">
        <v>3090</v>
      </c>
      <c r="B279" s="173" t="s">
        <v>3091</v>
      </c>
    </row>
    <row r="280" spans="1:2">
      <c r="A280" s="116" t="s">
        <v>2789</v>
      </c>
      <c r="B280" s="173" t="s">
        <v>3092</v>
      </c>
    </row>
    <row r="281" spans="1:2">
      <c r="A281" s="116" t="s">
        <v>2790</v>
      </c>
      <c r="B281" s="173" t="s">
        <v>3093</v>
      </c>
    </row>
    <row r="282" spans="1:2">
      <c r="A282" s="116" t="s">
        <v>2791</v>
      </c>
      <c r="B282" s="173" t="s">
        <v>3094</v>
      </c>
    </row>
    <row r="283" spans="1:2">
      <c r="A283" s="116" t="s">
        <v>2792</v>
      </c>
      <c r="B283" s="173" t="s">
        <v>3095</v>
      </c>
    </row>
    <row r="284" spans="1:2">
      <c r="A284" s="116" t="s">
        <v>2793</v>
      </c>
      <c r="B284" s="173" t="s">
        <v>3096</v>
      </c>
    </row>
    <row r="285" spans="1:2">
      <c r="A285" s="116" t="s">
        <v>2794</v>
      </c>
      <c r="B285" s="173" t="s">
        <v>3097</v>
      </c>
    </row>
    <row r="286" spans="1:2">
      <c r="A286" s="116" t="s">
        <v>2795</v>
      </c>
      <c r="B286" s="173" t="s">
        <v>3098</v>
      </c>
    </row>
    <row r="287" spans="1:2">
      <c r="A287" s="116" t="s">
        <v>2796</v>
      </c>
      <c r="B287" s="173" t="s">
        <v>1053</v>
      </c>
    </row>
    <row r="288" spans="1:2">
      <c r="A288" s="116" t="s">
        <v>2797</v>
      </c>
      <c r="B288" s="173" t="s">
        <v>3099</v>
      </c>
    </row>
    <row r="289" spans="1:2">
      <c r="A289" s="116" t="s">
        <v>2798</v>
      </c>
      <c r="B289" s="173" t="s">
        <v>3100</v>
      </c>
    </row>
    <row r="290" spans="1:2">
      <c r="A290" s="116" t="s">
        <v>2799</v>
      </c>
      <c r="B290" s="173" t="s">
        <v>1108</v>
      </c>
    </row>
    <row r="291" spans="1:2">
      <c r="A291" s="116" t="s">
        <v>2800</v>
      </c>
      <c r="B291" s="173" t="s">
        <v>1113</v>
      </c>
    </row>
    <row r="292" spans="1:2">
      <c r="A292" s="116" t="s">
        <v>2801</v>
      </c>
      <c r="B292" s="173" t="s">
        <v>3101</v>
      </c>
    </row>
    <row r="293" spans="1:2">
      <c r="A293" s="116" t="s">
        <v>2802</v>
      </c>
      <c r="B293" s="173" t="s">
        <v>2410</v>
      </c>
    </row>
    <row r="294" spans="1:2">
      <c r="A294" s="116" t="s">
        <v>2803</v>
      </c>
      <c r="B294" s="173" t="s">
        <v>3102</v>
      </c>
    </row>
    <row r="295" spans="1:2">
      <c r="A295" s="116" t="s">
        <v>2804</v>
      </c>
      <c r="B295" s="173" t="s">
        <v>2411</v>
      </c>
    </row>
    <row r="296" spans="1:2">
      <c r="A296" s="116" t="s">
        <v>3103</v>
      </c>
      <c r="B296" s="173" t="s">
        <v>1117</v>
      </c>
    </row>
    <row r="297" spans="1:2">
      <c r="A297" s="116" t="s">
        <v>2805</v>
      </c>
      <c r="B297" s="173" t="s">
        <v>3104</v>
      </c>
    </row>
    <row r="298" spans="1:2">
      <c r="A298" s="116" t="s">
        <v>2806</v>
      </c>
      <c r="B298" s="173" t="s">
        <v>3105</v>
      </c>
    </row>
    <row r="299" spans="1:2">
      <c r="A299" s="116" t="s">
        <v>2807</v>
      </c>
      <c r="B299" s="173" t="s">
        <v>3106</v>
      </c>
    </row>
    <row r="300" spans="1:2">
      <c r="A300" s="116" t="s">
        <v>2808</v>
      </c>
      <c r="B300" s="173" t="s">
        <v>1056</v>
      </c>
    </row>
    <row r="301" spans="1:2">
      <c r="A301" s="116" t="s">
        <v>2809</v>
      </c>
      <c r="B301" s="173" t="s">
        <v>3107</v>
      </c>
    </row>
    <row r="302" spans="1:2">
      <c r="A302" s="116" t="s">
        <v>3108</v>
      </c>
      <c r="B302" s="173" t="s">
        <v>3109</v>
      </c>
    </row>
    <row r="303" spans="1:2">
      <c r="A303" s="116" t="s">
        <v>3110</v>
      </c>
      <c r="B303" s="173" t="s">
        <v>3111</v>
      </c>
    </row>
    <row r="304" spans="1:2">
      <c r="A304" s="116" t="s">
        <v>2810</v>
      </c>
      <c r="B304" s="173" t="s">
        <v>1057</v>
      </c>
    </row>
    <row r="305" spans="1:2">
      <c r="A305" s="116" t="s">
        <v>2811</v>
      </c>
      <c r="B305" s="173" t="s">
        <v>1058</v>
      </c>
    </row>
    <row r="306" spans="1:2">
      <c r="A306" s="116" t="s">
        <v>3112</v>
      </c>
      <c r="B306" s="173" t="s">
        <v>3113</v>
      </c>
    </row>
    <row r="307" spans="1:2">
      <c r="A307" s="116" t="s">
        <v>2812</v>
      </c>
      <c r="B307" s="173" t="s">
        <v>1118</v>
      </c>
    </row>
    <row r="308" spans="1:2">
      <c r="A308" s="116" t="s">
        <v>2813</v>
      </c>
      <c r="B308" s="173" t="s">
        <v>1059</v>
      </c>
    </row>
    <row r="309" spans="1:2">
      <c r="A309" s="116" t="s">
        <v>2814</v>
      </c>
      <c r="B309" s="173" t="s">
        <v>1139</v>
      </c>
    </row>
    <row r="310" spans="1:2">
      <c r="A310" s="116" t="s">
        <v>2815</v>
      </c>
      <c r="B310" s="173" t="s">
        <v>3114</v>
      </c>
    </row>
    <row r="311" spans="1:2">
      <c r="A311" s="116" t="s">
        <v>2816</v>
      </c>
      <c r="B311" s="173" t="s">
        <v>1061</v>
      </c>
    </row>
    <row r="312" spans="1:2">
      <c r="A312" s="116" t="s">
        <v>2817</v>
      </c>
      <c r="B312" s="173" t="s">
        <v>1062</v>
      </c>
    </row>
    <row r="313" spans="1:2">
      <c r="A313" s="116" t="s">
        <v>2818</v>
      </c>
      <c r="B313" s="173" t="s">
        <v>3115</v>
      </c>
    </row>
    <row r="314" spans="1:2">
      <c r="A314" s="116" t="s">
        <v>2819</v>
      </c>
      <c r="B314" s="173" t="s">
        <v>1114</v>
      </c>
    </row>
    <row r="315" spans="1:2">
      <c r="A315" s="116" t="s">
        <v>2820</v>
      </c>
      <c r="B315" s="173" t="s">
        <v>3116</v>
      </c>
    </row>
    <row r="316" spans="1:2">
      <c r="A316" s="116" t="s">
        <v>2821</v>
      </c>
      <c r="B316" s="173" t="s">
        <v>3117</v>
      </c>
    </row>
    <row r="317" spans="1:2">
      <c r="A317" s="116" t="s">
        <v>2822</v>
      </c>
      <c r="B317" s="173" t="s">
        <v>3118</v>
      </c>
    </row>
    <row r="318" spans="1:2">
      <c r="A318" s="116" t="s">
        <v>3119</v>
      </c>
      <c r="B318" s="173" t="s">
        <v>3120</v>
      </c>
    </row>
    <row r="319" spans="1:2">
      <c r="A319" s="116" t="s">
        <v>2823</v>
      </c>
      <c r="B319" s="173" t="s">
        <v>3121</v>
      </c>
    </row>
    <row r="320" spans="1:2">
      <c r="A320" s="116" t="s">
        <v>2824</v>
      </c>
      <c r="B320" s="173" t="s">
        <v>1065</v>
      </c>
    </row>
    <row r="321" spans="1:2">
      <c r="A321" s="116" t="s">
        <v>3122</v>
      </c>
      <c r="B321" s="173" t="s">
        <v>3123</v>
      </c>
    </row>
    <row r="322" spans="1:2">
      <c r="A322" s="116" t="s">
        <v>3124</v>
      </c>
      <c r="B322" s="173" t="s">
        <v>3125</v>
      </c>
    </row>
    <row r="323" spans="1:2">
      <c r="A323" s="116" t="s">
        <v>2825</v>
      </c>
      <c r="B323" s="173" t="s">
        <v>3126</v>
      </c>
    </row>
    <row r="324" spans="1:2">
      <c r="A324" s="116" t="s">
        <v>2826</v>
      </c>
      <c r="B324" s="173" t="s">
        <v>3127</v>
      </c>
    </row>
    <row r="325" spans="1:2">
      <c r="A325" s="116" t="s">
        <v>2827</v>
      </c>
      <c r="B325" s="173" t="s">
        <v>52</v>
      </c>
    </row>
    <row r="326" spans="1:2">
      <c r="A326" s="116" t="s">
        <v>2828</v>
      </c>
      <c r="B326" s="173" t="s">
        <v>3128</v>
      </c>
    </row>
    <row r="327" spans="1:2">
      <c r="A327" s="116" t="s">
        <v>3129</v>
      </c>
      <c r="B327" s="173" t="s">
        <v>3130</v>
      </c>
    </row>
    <row r="328" spans="1:2">
      <c r="A328" s="116" t="s">
        <v>2829</v>
      </c>
      <c r="B328" s="173" t="s">
        <v>1066</v>
      </c>
    </row>
    <row r="329" spans="1:2">
      <c r="A329" s="116" t="s">
        <v>2830</v>
      </c>
      <c r="B329" s="173" t="s">
        <v>3131</v>
      </c>
    </row>
    <row r="330" spans="1:2">
      <c r="A330" s="116" t="s">
        <v>2831</v>
      </c>
      <c r="B330" s="173" t="s">
        <v>3132</v>
      </c>
    </row>
    <row r="331" spans="1:2">
      <c r="A331" s="116" t="s">
        <v>2832</v>
      </c>
      <c r="B331" s="173" t="s">
        <v>3133</v>
      </c>
    </row>
    <row r="332" spans="1:2">
      <c r="A332" s="116" t="s">
        <v>2833</v>
      </c>
      <c r="B332" s="173" t="s">
        <v>3134</v>
      </c>
    </row>
    <row r="333" spans="1:2">
      <c r="A333" s="116" t="s">
        <v>2834</v>
      </c>
      <c r="B333" s="173" t="s">
        <v>1067</v>
      </c>
    </row>
    <row r="334" spans="1:2">
      <c r="A334" s="116" t="s">
        <v>2835</v>
      </c>
      <c r="B334" s="173" t="s">
        <v>1068</v>
      </c>
    </row>
    <row r="335" spans="1:2">
      <c r="A335" s="116" t="s">
        <v>2836</v>
      </c>
      <c r="B335" s="173" t="s">
        <v>3135</v>
      </c>
    </row>
    <row r="336" spans="1:2">
      <c r="A336" s="116" t="s">
        <v>2837</v>
      </c>
      <c r="B336" s="173" t="s">
        <v>3136</v>
      </c>
    </row>
    <row r="337" spans="1:2">
      <c r="A337" s="116" t="s">
        <v>2838</v>
      </c>
      <c r="B337" s="173" t="s">
        <v>1069</v>
      </c>
    </row>
    <row r="338" spans="1:2">
      <c r="A338" s="116" t="s">
        <v>2839</v>
      </c>
      <c r="B338" s="173" t="s">
        <v>1070</v>
      </c>
    </row>
    <row r="339" spans="1:2">
      <c r="A339" s="116" t="s">
        <v>2840</v>
      </c>
      <c r="B339" s="173" t="s">
        <v>1071</v>
      </c>
    </row>
    <row r="340" spans="1:2">
      <c r="A340" s="116" t="s">
        <v>2841</v>
      </c>
      <c r="B340" s="173" t="s">
        <v>1072</v>
      </c>
    </row>
    <row r="341" spans="1:2">
      <c r="A341" s="116" t="s">
        <v>2842</v>
      </c>
      <c r="B341" s="173" t="s">
        <v>1073</v>
      </c>
    </row>
    <row r="342" spans="1:2">
      <c r="A342" s="116" t="s">
        <v>2843</v>
      </c>
      <c r="B342" s="173" t="s">
        <v>3137</v>
      </c>
    </row>
    <row r="343" spans="1:2">
      <c r="A343" s="116" t="s">
        <v>1004</v>
      </c>
      <c r="B343" s="173" t="s">
        <v>1004</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57"/>
  <dimension ref="A1:B122"/>
  <sheetViews>
    <sheetView topLeftCell="A97" workbookViewId="0">
      <selection activeCell="B120" sqref="B120"/>
    </sheetView>
  </sheetViews>
  <sheetFormatPr defaultRowHeight="12.75"/>
  <cols>
    <col min="1" max="1" width="9.140625" style="116"/>
    <col min="2" max="2" width="20.7109375" style="116" customWidth="1"/>
  </cols>
  <sheetData>
    <row r="1" spans="1:2">
      <c r="A1" s="116" t="s">
        <v>643</v>
      </c>
      <c r="B1" s="173" t="s">
        <v>1074</v>
      </c>
    </row>
    <row r="2" spans="1:2">
      <c r="A2" s="116" t="s">
        <v>644</v>
      </c>
      <c r="B2" s="173" t="s">
        <v>1075</v>
      </c>
    </row>
    <row r="3" spans="1:2">
      <c r="A3" s="116" t="s">
        <v>645</v>
      </c>
      <c r="B3" s="173" t="s">
        <v>1077</v>
      </c>
    </row>
    <row r="4" spans="1:2">
      <c r="A4" s="116" t="s">
        <v>36</v>
      </c>
      <c r="B4" s="173" t="s">
        <v>4325</v>
      </c>
    </row>
    <row r="5" spans="1:2">
      <c r="A5" s="116" t="s">
        <v>2419</v>
      </c>
      <c r="B5" s="173" t="s">
        <v>1078</v>
      </c>
    </row>
    <row r="6" spans="1:2">
      <c r="A6" s="116" t="s">
        <v>6034</v>
      </c>
      <c r="B6" s="173" t="s">
        <v>4352</v>
      </c>
    </row>
    <row r="7" spans="1:2">
      <c r="A7" s="116" t="s">
        <v>2420</v>
      </c>
      <c r="B7" s="173" t="s">
        <v>1084</v>
      </c>
    </row>
    <row r="8" spans="1:2">
      <c r="A8" s="116" t="s">
        <v>2421</v>
      </c>
      <c r="B8" s="173" t="s">
        <v>1085</v>
      </c>
    </row>
    <row r="9" spans="1:2">
      <c r="A9" s="116" t="s">
        <v>2422</v>
      </c>
      <c r="B9" s="173" t="s">
        <v>1086</v>
      </c>
    </row>
    <row r="10" spans="1:2">
      <c r="A10" s="116" t="s">
        <v>2423</v>
      </c>
      <c r="B10" s="173" t="s">
        <v>1087</v>
      </c>
    </row>
    <row r="11" spans="1:2">
      <c r="A11" s="116" t="s">
        <v>2424</v>
      </c>
      <c r="B11" s="173" t="s">
        <v>1089</v>
      </c>
    </row>
    <row r="12" spans="1:2">
      <c r="A12" s="116" t="s">
        <v>2425</v>
      </c>
      <c r="B12" s="173" t="s">
        <v>4589</v>
      </c>
    </row>
    <row r="13" spans="1:2">
      <c r="A13" s="116" t="s">
        <v>2426</v>
      </c>
      <c r="B13" s="173" t="s">
        <v>1095</v>
      </c>
    </row>
    <row r="14" spans="1:2">
      <c r="A14" s="116" t="s">
        <v>3724</v>
      </c>
      <c r="B14" s="173" t="s">
        <v>3725</v>
      </c>
    </row>
    <row r="15" spans="1:2">
      <c r="A15" s="116" t="s">
        <v>6035</v>
      </c>
      <c r="B15" s="173" t="s">
        <v>4630</v>
      </c>
    </row>
    <row r="16" spans="1:2">
      <c r="A16" s="116" t="s">
        <v>2427</v>
      </c>
      <c r="B16" s="173" t="s">
        <v>1096</v>
      </c>
    </row>
    <row r="17" spans="1:2">
      <c r="A17" s="116" t="s">
        <v>2428</v>
      </c>
      <c r="B17" s="173" t="s">
        <v>1097</v>
      </c>
    </row>
    <row r="18" spans="1:2">
      <c r="A18" s="116" t="s">
        <v>2429</v>
      </c>
      <c r="B18" s="173" t="s">
        <v>1099</v>
      </c>
    </row>
    <row r="19" spans="1:2">
      <c r="A19" s="116" t="s">
        <v>2430</v>
      </c>
      <c r="B19" s="173" t="s">
        <v>1100</v>
      </c>
    </row>
    <row r="20" spans="1:2">
      <c r="A20" s="116" t="s">
        <v>2431</v>
      </c>
      <c r="B20" s="173" t="s">
        <v>1101</v>
      </c>
    </row>
    <row r="21" spans="1:2">
      <c r="A21" s="116" t="s">
        <v>2432</v>
      </c>
      <c r="B21" s="173" t="s">
        <v>2412</v>
      </c>
    </row>
    <row r="22" spans="1:2">
      <c r="A22" s="116" t="s">
        <v>2433</v>
      </c>
      <c r="B22" s="173" t="s">
        <v>4916</v>
      </c>
    </row>
    <row r="23" spans="1:2">
      <c r="A23" s="116" t="s">
        <v>2434</v>
      </c>
      <c r="B23" s="173" t="s">
        <v>1105</v>
      </c>
    </row>
    <row r="24" spans="1:2">
      <c r="A24" s="116" t="s">
        <v>2435</v>
      </c>
      <c r="B24" s="173" t="s">
        <v>5013</v>
      </c>
    </row>
    <row r="25" spans="1:2">
      <c r="A25" s="116" t="s">
        <v>2436</v>
      </c>
      <c r="B25" s="173" t="s">
        <v>1109</v>
      </c>
    </row>
    <row r="26" spans="1:2">
      <c r="A26" s="116" t="s">
        <v>2437</v>
      </c>
      <c r="B26" s="173" t="s">
        <v>1110</v>
      </c>
    </row>
    <row r="27" spans="1:2">
      <c r="A27" s="116" t="s">
        <v>2438</v>
      </c>
      <c r="B27" s="173" t="s">
        <v>5202</v>
      </c>
    </row>
    <row r="28" spans="1:2">
      <c r="A28" s="116" t="s">
        <v>2439</v>
      </c>
      <c r="B28" s="173" t="s">
        <v>1116</v>
      </c>
    </row>
    <row r="29" spans="1:2">
      <c r="A29" s="116" t="s">
        <v>2440</v>
      </c>
      <c r="B29" s="173" t="s">
        <v>5307</v>
      </c>
    </row>
    <row r="30" spans="1:2">
      <c r="A30" s="116" t="s">
        <v>2441</v>
      </c>
      <c r="B30" s="173" t="s">
        <v>1119</v>
      </c>
    </row>
    <row r="31" spans="1:2">
      <c r="A31" s="116" t="s">
        <v>2442</v>
      </c>
      <c r="B31" s="173" t="s">
        <v>1128</v>
      </c>
    </row>
    <row r="32" spans="1:2">
      <c r="A32" s="116" t="s">
        <v>2443</v>
      </c>
      <c r="B32" s="173" t="s">
        <v>1015</v>
      </c>
    </row>
    <row r="33" spans="1:2">
      <c r="A33" s="116" t="s">
        <v>3463</v>
      </c>
      <c r="B33" s="173" t="s">
        <v>1131</v>
      </c>
    </row>
    <row r="34" spans="1:2">
      <c r="A34" s="116" t="s">
        <v>2444</v>
      </c>
      <c r="B34" s="173" t="s">
        <v>5549</v>
      </c>
    </row>
    <row r="35" spans="1:2">
      <c r="A35" s="116" t="s">
        <v>2445</v>
      </c>
      <c r="B35" s="173" t="s">
        <v>1132</v>
      </c>
    </row>
    <row r="36" spans="1:2">
      <c r="A36" s="116" t="s">
        <v>2446</v>
      </c>
      <c r="B36" s="173" t="s">
        <v>1134</v>
      </c>
    </row>
    <row r="37" spans="1:2">
      <c r="A37" s="116" t="s">
        <v>3464</v>
      </c>
      <c r="B37" s="173" t="s">
        <v>3412</v>
      </c>
    </row>
    <row r="38" spans="1:2">
      <c r="A38" s="116" t="s">
        <v>2447</v>
      </c>
      <c r="B38" s="173" t="s">
        <v>5605</v>
      </c>
    </row>
    <row r="39" spans="1:2">
      <c r="A39" s="116" t="s">
        <v>2448</v>
      </c>
      <c r="B39" s="173" t="s">
        <v>1135</v>
      </c>
    </row>
    <row r="40" spans="1:2">
      <c r="A40" s="116" t="s">
        <v>2449</v>
      </c>
      <c r="B40" s="173" t="s">
        <v>5682</v>
      </c>
    </row>
    <row r="41" spans="1:2">
      <c r="A41" s="116" t="s">
        <v>2450</v>
      </c>
      <c r="B41" s="173" t="s">
        <v>1140</v>
      </c>
    </row>
    <row r="42" spans="1:2">
      <c r="A42" s="116" t="s">
        <v>2451</v>
      </c>
      <c r="B42" s="173" t="s">
        <v>3439</v>
      </c>
    </row>
    <row r="43" spans="1:2">
      <c r="A43" s="116" t="s">
        <v>2452</v>
      </c>
      <c r="B43" s="173" t="s">
        <v>1145</v>
      </c>
    </row>
    <row r="44" spans="1:2">
      <c r="A44" s="116" t="s">
        <v>2453</v>
      </c>
      <c r="B44" s="173" t="s">
        <v>1146</v>
      </c>
    </row>
    <row r="45" spans="1:2">
      <c r="A45" s="116" t="s">
        <v>2454</v>
      </c>
      <c r="B45" s="173" t="s">
        <v>1016</v>
      </c>
    </row>
    <row r="46" spans="1:2">
      <c r="A46" s="116" t="s">
        <v>2455</v>
      </c>
      <c r="B46" s="173" t="s">
        <v>1017</v>
      </c>
    </row>
    <row r="47" spans="1:2">
      <c r="A47" s="116" t="s">
        <v>2456</v>
      </c>
      <c r="B47" s="173" t="s">
        <v>1018</v>
      </c>
    </row>
    <row r="48" spans="1:2">
      <c r="A48" s="116" t="s">
        <v>2457</v>
      </c>
      <c r="B48" s="173" t="s">
        <v>1103</v>
      </c>
    </row>
    <row r="49" spans="1:2">
      <c r="A49" s="116" t="s">
        <v>2458</v>
      </c>
      <c r="B49" s="173" t="s">
        <v>5817</v>
      </c>
    </row>
    <row r="50" spans="1:2">
      <c r="A50" s="116" t="s">
        <v>2459</v>
      </c>
      <c r="B50" s="173" t="s">
        <v>1149</v>
      </c>
    </row>
    <row r="51" spans="1:2">
      <c r="A51" s="116" t="s">
        <v>2460</v>
      </c>
      <c r="B51" s="173" t="s">
        <v>1150</v>
      </c>
    </row>
    <row r="52" spans="1:2">
      <c r="A52" s="116" t="s">
        <v>2461</v>
      </c>
      <c r="B52" s="173" t="s">
        <v>1019</v>
      </c>
    </row>
    <row r="53" spans="1:2">
      <c r="A53" s="116" t="s">
        <v>2462</v>
      </c>
      <c r="B53" s="173" t="s">
        <v>1020</v>
      </c>
    </row>
    <row r="54" spans="1:2">
      <c r="A54" s="116" t="s">
        <v>2463</v>
      </c>
      <c r="B54" s="173" t="s">
        <v>3445</v>
      </c>
    </row>
    <row r="55" spans="1:2">
      <c r="A55" s="116" t="s">
        <v>2464</v>
      </c>
      <c r="B55" s="173" t="s">
        <v>3449</v>
      </c>
    </row>
    <row r="56" spans="1:2">
      <c r="A56" s="116" t="s">
        <v>2465</v>
      </c>
      <c r="B56" s="173" t="s">
        <v>3453</v>
      </c>
    </row>
    <row r="57" spans="1:2">
      <c r="A57" s="116" t="s">
        <v>2466</v>
      </c>
      <c r="B57" s="173" t="s">
        <v>1021</v>
      </c>
    </row>
    <row r="58" spans="1:2">
      <c r="A58" s="116" t="s">
        <v>2467</v>
      </c>
      <c r="B58" s="173" t="s">
        <v>1152</v>
      </c>
    </row>
    <row r="59" spans="1:2">
      <c r="A59" s="116" t="s">
        <v>6036</v>
      </c>
      <c r="B59" s="173" t="s">
        <v>5876</v>
      </c>
    </row>
    <row r="60" spans="1:2">
      <c r="A60" s="116" t="s">
        <v>3726</v>
      </c>
      <c r="B60" s="173" t="s">
        <v>3727</v>
      </c>
    </row>
    <row r="61" spans="1:2">
      <c r="A61" s="116" t="s">
        <v>2468</v>
      </c>
      <c r="B61" s="173" t="s">
        <v>1153</v>
      </c>
    </row>
    <row r="62" spans="1:2">
      <c r="A62" s="116" t="s">
        <v>2469</v>
      </c>
      <c r="B62" s="173" t="s">
        <v>1022</v>
      </c>
    </row>
    <row r="63" spans="1:2">
      <c r="A63" s="116" t="s">
        <v>2470</v>
      </c>
      <c r="B63" s="173" t="s">
        <v>1154</v>
      </c>
    </row>
    <row r="64" spans="1:2">
      <c r="A64" s="116" t="s">
        <v>2471</v>
      </c>
      <c r="B64" s="173" t="s">
        <v>1155</v>
      </c>
    </row>
    <row r="65" spans="1:2">
      <c r="A65" s="116" t="s">
        <v>2472</v>
      </c>
      <c r="B65" s="173" t="s">
        <v>1157</v>
      </c>
    </row>
    <row r="66" spans="1:2">
      <c r="A66" s="116" t="s">
        <v>2473</v>
      </c>
      <c r="B66" s="173" t="s">
        <v>1158</v>
      </c>
    </row>
    <row r="67" spans="1:2">
      <c r="A67" s="116" t="s">
        <v>2474</v>
      </c>
      <c r="B67" s="173" t="s">
        <v>1159</v>
      </c>
    </row>
    <row r="68" spans="1:2">
      <c r="A68" s="116" t="s">
        <v>2475</v>
      </c>
      <c r="B68" s="173" t="s">
        <v>1160</v>
      </c>
    </row>
    <row r="69" spans="1:2">
      <c r="A69" s="116" t="s">
        <v>2476</v>
      </c>
      <c r="B69" s="173" t="s">
        <v>1161</v>
      </c>
    </row>
    <row r="70" spans="1:2">
      <c r="A70" s="116" t="s">
        <v>2477</v>
      </c>
      <c r="B70" s="173" t="s">
        <v>1162</v>
      </c>
    </row>
    <row r="71" spans="1:2">
      <c r="A71" s="116" t="s">
        <v>2478</v>
      </c>
      <c r="B71" s="173" t="s">
        <v>1163</v>
      </c>
    </row>
    <row r="72" spans="1:2">
      <c r="A72" s="116" t="s">
        <v>2479</v>
      </c>
      <c r="B72" s="173" t="s">
        <v>1164</v>
      </c>
    </row>
    <row r="73" spans="1:2">
      <c r="A73" s="116" t="s">
        <v>2480</v>
      </c>
      <c r="B73" s="173" t="s">
        <v>1023</v>
      </c>
    </row>
    <row r="74" spans="1:2">
      <c r="A74" s="116" t="s">
        <v>2481</v>
      </c>
      <c r="B74" s="173" t="s">
        <v>1166</v>
      </c>
    </row>
    <row r="75" spans="1:2">
      <c r="A75" s="116" t="s">
        <v>2482</v>
      </c>
      <c r="B75" s="173" t="s">
        <v>1167</v>
      </c>
    </row>
    <row r="76" spans="1:2">
      <c r="A76" s="116" t="s">
        <v>2483</v>
      </c>
      <c r="B76" s="173" t="s">
        <v>3465</v>
      </c>
    </row>
    <row r="77" spans="1:2">
      <c r="A77" s="116" t="s">
        <v>2484</v>
      </c>
      <c r="B77" s="173" t="s">
        <v>1168</v>
      </c>
    </row>
    <row r="78" spans="1:2">
      <c r="A78" s="116" t="s">
        <v>2485</v>
      </c>
      <c r="B78" s="173" t="s">
        <v>5969</v>
      </c>
    </row>
    <row r="79" spans="1:2">
      <c r="A79" s="116" t="s">
        <v>2486</v>
      </c>
      <c r="B79" s="173" t="s">
        <v>1126</v>
      </c>
    </row>
    <row r="80" spans="1:2">
      <c r="A80" s="116" t="s">
        <v>2487</v>
      </c>
      <c r="B80" s="173" t="s">
        <v>1169</v>
      </c>
    </row>
    <row r="81" spans="1:2">
      <c r="A81" s="116" t="s">
        <v>2488</v>
      </c>
      <c r="B81" s="173" t="s">
        <v>1170</v>
      </c>
    </row>
    <row r="82" spans="1:2">
      <c r="A82" s="116" t="s">
        <v>2489</v>
      </c>
      <c r="B82" s="173" t="s">
        <v>1171</v>
      </c>
    </row>
    <row r="83" spans="1:2">
      <c r="A83" s="116" t="s">
        <v>2490</v>
      </c>
      <c r="B83" s="173" t="s">
        <v>1172</v>
      </c>
    </row>
    <row r="84" spans="1:2">
      <c r="A84" s="116" t="s">
        <v>2491</v>
      </c>
      <c r="B84" s="173" t="s">
        <v>1173</v>
      </c>
    </row>
    <row r="85" spans="1:2">
      <c r="A85" s="116" t="s">
        <v>2492</v>
      </c>
      <c r="B85" s="173" t="s">
        <v>1174</v>
      </c>
    </row>
    <row r="86" spans="1:2">
      <c r="A86" s="116" t="s">
        <v>2493</v>
      </c>
      <c r="B86" s="173" t="s">
        <v>1175</v>
      </c>
    </row>
    <row r="87" spans="1:2">
      <c r="A87" s="116" t="s">
        <v>2494</v>
      </c>
      <c r="B87" s="173" t="s">
        <v>1176</v>
      </c>
    </row>
    <row r="88" spans="1:2">
      <c r="A88" s="116" t="s">
        <v>2495</v>
      </c>
      <c r="B88" s="173" t="s">
        <v>6037</v>
      </c>
    </row>
    <row r="89" spans="1:2">
      <c r="A89" s="116" t="s">
        <v>2496</v>
      </c>
      <c r="B89" s="173" t="s">
        <v>1177</v>
      </c>
    </row>
    <row r="90" spans="1:2">
      <c r="A90" s="116" t="s">
        <v>2497</v>
      </c>
      <c r="B90" s="173" t="s">
        <v>1178</v>
      </c>
    </row>
    <row r="91" spans="1:2">
      <c r="A91" s="116" t="s">
        <v>2498</v>
      </c>
      <c r="B91" s="173" t="s">
        <v>1179</v>
      </c>
    </row>
    <row r="92" spans="1:2">
      <c r="A92" s="116" t="s">
        <v>2499</v>
      </c>
      <c r="B92" s="173" t="s">
        <v>1180</v>
      </c>
    </row>
    <row r="93" spans="1:2">
      <c r="A93" s="116" t="s">
        <v>2500</v>
      </c>
      <c r="B93" s="173" t="s">
        <v>1181</v>
      </c>
    </row>
    <row r="94" spans="1:2">
      <c r="A94" s="116" t="s">
        <v>2501</v>
      </c>
      <c r="B94" s="173" t="s">
        <v>1182</v>
      </c>
    </row>
    <row r="95" spans="1:2">
      <c r="A95" s="116" t="s">
        <v>2502</v>
      </c>
      <c r="B95" s="173" t="s">
        <v>1183</v>
      </c>
    </row>
    <row r="96" spans="1:2">
      <c r="A96" s="116" t="s">
        <v>2503</v>
      </c>
      <c r="B96" s="173" t="s">
        <v>1184</v>
      </c>
    </row>
    <row r="97" spans="1:2">
      <c r="A97" s="116" t="s">
        <v>2504</v>
      </c>
      <c r="B97" s="173" t="s">
        <v>1185</v>
      </c>
    </row>
    <row r="98" spans="1:2">
      <c r="A98" s="116" t="s">
        <v>2505</v>
      </c>
      <c r="B98" s="173" t="s">
        <v>1186</v>
      </c>
    </row>
    <row r="99" spans="1:2">
      <c r="A99" s="116" t="s">
        <v>2506</v>
      </c>
      <c r="B99" s="173" t="s">
        <v>1187</v>
      </c>
    </row>
    <row r="100" spans="1:2">
      <c r="A100" s="116" t="s">
        <v>2507</v>
      </c>
      <c r="B100" s="173" t="s">
        <v>1188</v>
      </c>
    </row>
    <row r="101" spans="1:2">
      <c r="A101" s="116" t="s">
        <v>2508</v>
      </c>
      <c r="B101" s="173" t="s">
        <v>1189</v>
      </c>
    </row>
    <row r="102" spans="1:2">
      <c r="A102" s="116" t="s">
        <v>2509</v>
      </c>
      <c r="B102" s="173" t="s">
        <v>1190</v>
      </c>
    </row>
    <row r="103" spans="1:2">
      <c r="A103" s="116" t="s">
        <v>2510</v>
      </c>
      <c r="B103" s="173" t="s">
        <v>1191</v>
      </c>
    </row>
    <row r="104" spans="1:2">
      <c r="A104" s="116" t="s">
        <v>2511</v>
      </c>
      <c r="B104" s="173" t="s">
        <v>1192</v>
      </c>
    </row>
    <row r="105" spans="1:2">
      <c r="A105" s="116" t="s">
        <v>3466</v>
      </c>
      <c r="B105" s="173" t="s">
        <v>3467</v>
      </c>
    </row>
    <row r="106" spans="1:2">
      <c r="A106" s="116" t="s">
        <v>2512</v>
      </c>
      <c r="B106" s="173" t="s">
        <v>1193</v>
      </c>
    </row>
    <row r="107" spans="1:2">
      <c r="A107" s="116" t="s">
        <v>2513</v>
      </c>
      <c r="B107" s="173" t="s">
        <v>3461</v>
      </c>
    </row>
    <row r="108" spans="1:2">
      <c r="A108" s="116" t="s">
        <v>1004</v>
      </c>
      <c r="B108" s="173" t="s">
        <v>1004</v>
      </c>
    </row>
    <row r="109" spans="1:2">
      <c r="B109" s="173"/>
    </row>
    <row r="110" spans="1:2">
      <c r="B110" s="173"/>
    </row>
    <row r="111" spans="1:2">
      <c r="A111" s="174"/>
      <c r="B111" s="176"/>
    </row>
    <row r="112" spans="1:2">
      <c r="A112" s="174"/>
      <c r="B112" s="176"/>
    </row>
    <row r="113" spans="1:2">
      <c r="A113" s="174"/>
      <c r="B113" s="176"/>
    </row>
    <row r="114" spans="1:2">
      <c r="A114" s="174"/>
      <c r="B114" s="176"/>
    </row>
    <row r="115" spans="1:2">
      <c r="A115" s="174"/>
      <c r="B115" s="176"/>
    </row>
    <row r="116" spans="1:2">
      <c r="A116" s="174"/>
      <c r="B116" s="176"/>
    </row>
    <row r="117" spans="1:2">
      <c r="A117" s="174"/>
      <c r="B117" s="176"/>
    </row>
    <row r="118" spans="1:2">
      <c r="A118" s="174"/>
      <c r="B118" s="176"/>
    </row>
    <row r="119" spans="1:2">
      <c r="A119" s="174"/>
      <c r="B119" s="176"/>
    </row>
    <row r="120" spans="1:2">
      <c r="A120" s="174"/>
      <c r="B120" s="176"/>
    </row>
    <row r="121" spans="1:2">
      <c r="A121" s="174"/>
      <c r="B121" s="176"/>
    </row>
    <row r="122" spans="1:2">
      <c r="A122" s="177" t="s">
        <v>1004</v>
      </c>
      <c r="B122" s="178" t="s">
        <v>1004</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0"/>
  <sheetViews>
    <sheetView topLeftCell="A349" workbookViewId="0">
      <selection sqref="A1:B370"/>
    </sheetView>
  </sheetViews>
  <sheetFormatPr defaultRowHeight="12.75"/>
  <cols>
    <col min="1" max="1" width="9.140625" style="116"/>
    <col min="2" max="2" width="83.42578125" style="210" customWidth="1"/>
    <col min="3" max="3" width="16" customWidth="1"/>
    <col min="6" max="6" width="9.140625" style="116"/>
  </cols>
  <sheetData>
    <row r="1" spans="1:4" ht="19.5" thickBot="1">
      <c r="A1" s="116" t="s">
        <v>3476</v>
      </c>
      <c r="B1" s="173" t="s">
        <v>2856</v>
      </c>
      <c r="C1" s="213"/>
      <c r="D1" s="203"/>
    </row>
    <row r="2" spans="1:4" ht="19.5" thickBot="1">
      <c r="A2" s="116" t="s">
        <v>3940</v>
      </c>
      <c r="B2" s="173" t="s">
        <v>3478</v>
      </c>
      <c r="C2" s="213">
        <v>111</v>
      </c>
      <c r="D2" s="203"/>
    </row>
    <row r="3" spans="1:4" ht="19.5" thickBot="1">
      <c r="A3" s="116" t="s">
        <v>3477</v>
      </c>
      <c r="B3" s="173" t="s">
        <v>3481</v>
      </c>
      <c r="C3" s="213">
        <v>112</v>
      </c>
      <c r="D3" s="203"/>
    </row>
    <row r="4" spans="1:4" ht="19.5" thickBot="1">
      <c r="A4" s="116" t="s">
        <v>3479</v>
      </c>
      <c r="B4" s="173" t="s">
        <v>3483</v>
      </c>
      <c r="C4" s="213">
        <v>111</v>
      </c>
      <c r="D4" s="203"/>
    </row>
    <row r="5" spans="1:4" ht="19.5" thickBot="1">
      <c r="A5" s="116" t="s">
        <v>3480</v>
      </c>
      <c r="B5" s="173" t="s">
        <v>3485</v>
      </c>
      <c r="C5" s="213">
        <v>111</v>
      </c>
      <c r="D5" s="203"/>
    </row>
    <row r="6" spans="1:4" ht="19.5" thickBot="1">
      <c r="A6" s="116" t="s">
        <v>3482</v>
      </c>
      <c r="B6" s="173" t="s">
        <v>3833</v>
      </c>
      <c r="C6" s="213">
        <v>111</v>
      </c>
      <c r="D6" s="203"/>
    </row>
    <row r="7" spans="1:4" ht="19.5" thickBot="1">
      <c r="A7" s="116" t="s">
        <v>3484</v>
      </c>
      <c r="B7" s="173" t="s">
        <v>6038</v>
      </c>
      <c r="C7" s="213">
        <v>111</v>
      </c>
      <c r="D7" s="203"/>
    </row>
    <row r="8" spans="1:4" ht="19.5" thickBot="1">
      <c r="A8" s="116" t="s">
        <v>3486</v>
      </c>
      <c r="B8" s="173" t="s">
        <v>3834</v>
      </c>
      <c r="C8" s="213">
        <v>131</v>
      </c>
      <c r="D8" s="203"/>
    </row>
    <row r="9" spans="1:4" ht="19.5" thickBot="1">
      <c r="A9" s="116" t="s">
        <v>3487</v>
      </c>
      <c r="B9" s="173" t="s">
        <v>3835</v>
      </c>
      <c r="C9" s="213">
        <v>133</v>
      </c>
      <c r="D9" s="203"/>
    </row>
    <row r="10" spans="1:4" ht="19.5" thickBot="1">
      <c r="A10" s="116" t="s">
        <v>3488</v>
      </c>
      <c r="B10" s="173" t="s">
        <v>3836</v>
      </c>
      <c r="C10" s="213"/>
      <c r="D10" s="203"/>
    </row>
    <row r="11" spans="1:4" ht="19.5" thickBot="1">
      <c r="A11" s="116" t="s">
        <v>3941</v>
      </c>
      <c r="B11" s="173" t="s">
        <v>3693</v>
      </c>
      <c r="C11" s="214">
        <v>160</v>
      </c>
      <c r="D11" s="203"/>
    </row>
    <row r="12" spans="1:4" ht="19.5" thickBot="1">
      <c r="A12" s="116" t="s">
        <v>3942</v>
      </c>
      <c r="B12" s="173" t="s">
        <v>3837</v>
      </c>
      <c r="C12" s="214">
        <v>160</v>
      </c>
      <c r="D12" s="203"/>
    </row>
    <row r="13" spans="1:4" ht="19.5" thickBot="1">
      <c r="A13" s="116" t="s">
        <v>3943</v>
      </c>
      <c r="B13" s="173" t="s">
        <v>3838</v>
      </c>
      <c r="C13" s="214">
        <v>160</v>
      </c>
      <c r="D13" s="204"/>
    </row>
    <row r="14" spans="1:4" ht="19.5" thickBot="1">
      <c r="A14" s="116" t="s">
        <v>3489</v>
      </c>
      <c r="B14" s="173" t="s">
        <v>2871</v>
      </c>
      <c r="C14" s="213"/>
      <c r="D14" s="204"/>
    </row>
    <row r="15" spans="1:4" ht="19.5" thickBot="1">
      <c r="A15" s="116" t="s">
        <v>3490</v>
      </c>
      <c r="B15" s="173" t="s">
        <v>3839</v>
      </c>
      <c r="C15" s="213">
        <v>910</v>
      </c>
      <c r="D15" s="203"/>
    </row>
    <row r="16" spans="1:4" ht="18.75">
      <c r="A16" s="116" t="s">
        <v>3491</v>
      </c>
      <c r="B16" s="173" t="s">
        <v>4140</v>
      </c>
      <c r="C16" s="217">
        <v>921</v>
      </c>
      <c r="D16" s="203"/>
    </row>
    <row r="17" spans="1:4" ht="19.5" thickBot="1">
      <c r="A17" s="116" t="s">
        <v>3492</v>
      </c>
      <c r="B17" s="173" t="s">
        <v>6039</v>
      </c>
      <c r="C17" s="213">
        <v>921</v>
      </c>
      <c r="D17" s="203"/>
    </row>
    <row r="18" spans="1:4" ht="19.5" thickBot="1">
      <c r="A18" s="116" t="s">
        <v>3493</v>
      </c>
      <c r="B18" s="173" t="s">
        <v>6040</v>
      </c>
      <c r="C18" s="213">
        <v>922</v>
      </c>
      <c r="D18" s="203"/>
    </row>
    <row r="19" spans="1:4" ht="19.5" thickBot="1">
      <c r="A19" s="116" t="s">
        <v>3494</v>
      </c>
      <c r="B19" s="173" t="s">
        <v>3495</v>
      </c>
      <c r="C19" s="213">
        <v>922</v>
      </c>
      <c r="D19" s="203"/>
    </row>
    <row r="20" spans="1:4" ht="19.5" thickBot="1">
      <c r="A20" s="116" t="s">
        <v>3496</v>
      </c>
      <c r="B20" s="173" t="s">
        <v>6041</v>
      </c>
      <c r="C20" s="213">
        <v>910</v>
      </c>
      <c r="D20" s="203"/>
    </row>
    <row r="21" spans="1:4" ht="19.5" thickBot="1">
      <c r="A21" s="116" t="s">
        <v>3497</v>
      </c>
      <c r="B21" s="173" t="s">
        <v>4141</v>
      </c>
      <c r="C21" s="213">
        <v>922</v>
      </c>
      <c r="D21" s="203"/>
    </row>
    <row r="22" spans="1:4" ht="19.5" thickBot="1">
      <c r="A22" s="116" t="s">
        <v>3498</v>
      </c>
      <c r="B22" s="173" t="s">
        <v>6042</v>
      </c>
      <c r="C22" s="213">
        <v>922</v>
      </c>
      <c r="D22" s="203"/>
    </row>
    <row r="23" spans="1:4" ht="19.5" thickBot="1">
      <c r="A23" s="116" t="s">
        <v>3499</v>
      </c>
      <c r="B23" s="173" t="s">
        <v>6043</v>
      </c>
      <c r="C23" s="213">
        <v>960</v>
      </c>
      <c r="D23" s="203"/>
    </row>
    <row r="24" spans="1:4" ht="19.5" thickBot="1">
      <c r="A24" s="116" t="s">
        <v>3500</v>
      </c>
      <c r="B24" s="173" t="s">
        <v>3840</v>
      </c>
      <c r="C24" s="213">
        <v>960</v>
      </c>
      <c r="D24" s="203"/>
    </row>
    <row r="25" spans="1:4" ht="19.5" thickBot="1">
      <c r="A25" s="116" t="s">
        <v>3501</v>
      </c>
      <c r="B25" s="173" t="s">
        <v>3841</v>
      </c>
      <c r="C25" s="213">
        <v>930</v>
      </c>
      <c r="D25" s="203"/>
    </row>
    <row r="26" spans="1:4" ht="19.5" thickBot="1">
      <c r="A26" s="116" t="s">
        <v>3502</v>
      </c>
      <c r="B26" s="173" t="s">
        <v>6044</v>
      </c>
      <c r="C26" s="213">
        <v>941</v>
      </c>
      <c r="D26" s="203"/>
    </row>
    <row r="27" spans="1:4" ht="19.5" thickBot="1">
      <c r="A27" s="116" t="s">
        <v>3503</v>
      </c>
      <c r="B27" s="173" t="s">
        <v>6045</v>
      </c>
      <c r="C27" s="213">
        <v>942</v>
      </c>
      <c r="D27" s="203"/>
    </row>
    <row r="28" spans="1:4" ht="19.5" thickBot="1">
      <c r="A28" s="116" t="s">
        <v>3504</v>
      </c>
      <c r="B28" s="173" t="s">
        <v>6046</v>
      </c>
      <c r="C28" s="213">
        <v>950</v>
      </c>
      <c r="D28" s="203"/>
    </row>
    <row r="29" spans="1:4" ht="19.5" thickBot="1">
      <c r="A29" s="116" t="s">
        <v>3505</v>
      </c>
      <c r="B29" s="173" t="s">
        <v>4817</v>
      </c>
      <c r="C29" s="213">
        <v>990</v>
      </c>
      <c r="D29" s="203"/>
    </row>
    <row r="30" spans="1:4" ht="19.5" thickBot="1">
      <c r="A30" s="116" t="s">
        <v>3506</v>
      </c>
      <c r="B30" s="173" t="s">
        <v>3842</v>
      </c>
      <c r="C30" s="213"/>
      <c r="D30" s="203"/>
    </row>
    <row r="31" spans="1:4" ht="19.5" thickBot="1">
      <c r="A31" s="116" t="s">
        <v>4198</v>
      </c>
      <c r="B31" s="173" t="s">
        <v>4142</v>
      </c>
      <c r="C31" s="214">
        <v>990</v>
      </c>
      <c r="D31" s="203"/>
    </row>
    <row r="32" spans="1:4" ht="19.5" thickBot="1">
      <c r="A32" s="116" t="s">
        <v>4199</v>
      </c>
      <c r="B32" s="173" t="s">
        <v>4143</v>
      </c>
      <c r="C32" s="214">
        <v>990</v>
      </c>
      <c r="D32" s="203"/>
    </row>
    <row r="33" spans="1:4" ht="19.5" thickBot="1">
      <c r="A33" s="116" t="s">
        <v>3507</v>
      </c>
      <c r="B33" s="173" t="s">
        <v>6047</v>
      </c>
      <c r="C33" s="213"/>
      <c r="D33" s="203"/>
    </row>
    <row r="34" spans="1:4" ht="19.5" thickBot="1">
      <c r="A34" s="116" t="s">
        <v>3508</v>
      </c>
      <c r="B34" s="173" t="s">
        <v>3509</v>
      </c>
      <c r="C34" s="213">
        <v>731</v>
      </c>
      <c r="D34" s="203"/>
    </row>
    <row r="35" spans="1:4" ht="19.5" thickBot="1">
      <c r="A35" s="116" t="s">
        <v>3510</v>
      </c>
      <c r="B35" s="173" t="s">
        <v>6048</v>
      </c>
      <c r="C35" s="213">
        <v>732</v>
      </c>
      <c r="D35" s="203"/>
    </row>
    <row r="36" spans="1:4" ht="19.5" thickBot="1">
      <c r="A36" s="116" t="s">
        <v>3511</v>
      </c>
      <c r="B36" s="173" t="s">
        <v>3514</v>
      </c>
      <c r="C36" s="213">
        <v>733</v>
      </c>
      <c r="D36" s="203"/>
    </row>
    <row r="37" spans="1:4" ht="19.5" thickBot="1">
      <c r="A37" s="116" t="s">
        <v>3512</v>
      </c>
      <c r="B37" s="173" t="s">
        <v>3843</v>
      </c>
      <c r="C37" s="213">
        <v>734</v>
      </c>
      <c r="D37" s="203"/>
    </row>
    <row r="38" spans="1:4" ht="19.5" thickBot="1">
      <c r="A38" s="116" t="s">
        <v>3513</v>
      </c>
      <c r="B38" s="173" t="s">
        <v>3519</v>
      </c>
      <c r="C38" s="213">
        <v>761</v>
      </c>
      <c r="D38" s="203"/>
    </row>
    <row r="39" spans="1:4" ht="19.5" thickBot="1">
      <c r="A39" s="116" t="s">
        <v>3515</v>
      </c>
      <c r="B39" s="173" t="s">
        <v>3521</v>
      </c>
      <c r="C39" s="213">
        <v>762</v>
      </c>
      <c r="D39" s="203"/>
    </row>
    <row r="40" spans="1:4" ht="19.5" thickBot="1">
      <c r="A40" s="116" t="s">
        <v>3516</v>
      </c>
      <c r="B40" s="173" t="s">
        <v>3844</v>
      </c>
      <c r="C40" s="213">
        <v>724</v>
      </c>
      <c r="D40" s="203"/>
    </row>
    <row r="41" spans="1:4" ht="19.5" thickBot="1">
      <c r="A41" s="116" t="s">
        <v>3517</v>
      </c>
      <c r="B41" s="173" t="s">
        <v>4144</v>
      </c>
      <c r="C41" s="213">
        <v>721</v>
      </c>
      <c r="D41" s="203"/>
    </row>
    <row r="42" spans="1:4" ht="19.5" thickBot="1">
      <c r="A42" s="116" t="s">
        <v>3518</v>
      </c>
      <c r="B42" s="173" t="s">
        <v>3525</v>
      </c>
      <c r="C42" s="213">
        <v>722</v>
      </c>
      <c r="D42" s="203"/>
    </row>
    <row r="43" spans="1:4" ht="19.5" thickBot="1">
      <c r="A43" s="116" t="s">
        <v>3520</v>
      </c>
      <c r="B43" s="173" t="s">
        <v>3845</v>
      </c>
      <c r="C43" s="213">
        <v>722</v>
      </c>
      <c r="D43" s="203"/>
    </row>
    <row r="44" spans="1:4" ht="19.5" thickBot="1">
      <c r="A44" s="116" t="s">
        <v>3522</v>
      </c>
      <c r="B44" s="173" t="s">
        <v>4145</v>
      </c>
      <c r="C44" s="213"/>
      <c r="D44" s="203"/>
    </row>
    <row r="45" spans="1:4" ht="19.5" thickBot="1">
      <c r="A45" s="116" t="s">
        <v>3944</v>
      </c>
      <c r="B45" s="173" t="s">
        <v>3846</v>
      </c>
      <c r="C45" s="213">
        <v>726</v>
      </c>
      <c r="D45" s="203"/>
    </row>
    <row r="46" spans="1:4" ht="19.5" thickBot="1">
      <c r="A46" s="116" t="s">
        <v>3945</v>
      </c>
      <c r="B46" s="173" t="s">
        <v>4146</v>
      </c>
      <c r="C46" s="213">
        <v>725</v>
      </c>
      <c r="D46" s="203"/>
    </row>
    <row r="47" spans="1:4" ht="18.75">
      <c r="A47" s="116" t="s">
        <v>4200</v>
      </c>
      <c r="B47" s="173" t="s">
        <v>4147</v>
      </c>
      <c r="C47" s="218">
        <v>721</v>
      </c>
      <c r="D47" s="203"/>
    </row>
    <row r="48" spans="1:4" ht="19.5" thickBot="1">
      <c r="A48" s="116" t="s">
        <v>3523</v>
      </c>
      <c r="B48" s="173" t="s">
        <v>3528</v>
      </c>
      <c r="C48" s="213">
        <v>740</v>
      </c>
      <c r="D48" s="203"/>
    </row>
    <row r="49" spans="1:4" ht="19.5" thickBot="1">
      <c r="A49" s="116" t="s">
        <v>3524</v>
      </c>
      <c r="B49" s="173" t="s">
        <v>3529</v>
      </c>
      <c r="C49" s="213">
        <v>763</v>
      </c>
      <c r="D49" s="203"/>
    </row>
    <row r="50" spans="1:4" ht="19.5" thickBot="1">
      <c r="A50" s="116" t="s">
        <v>3526</v>
      </c>
      <c r="B50" s="173" t="s">
        <v>6049</v>
      </c>
      <c r="C50" s="213"/>
      <c r="D50" s="203"/>
    </row>
    <row r="51" spans="1:4" ht="19.5" thickBot="1">
      <c r="A51" s="116" t="s">
        <v>3946</v>
      </c>
      <c r="B51" s="173" t="s">
        <v>1106</v>
      </c>
      <c r="C51" s="213">
        <v>763</v>
      </c>
      <c r="D51" s="203"/>
    </row>
    <row r="52" spans="1:4" ht="19.5" thickBot="1">
      <c r="A52" s="116" t="s">
        <v>3947</v>
      </c>
      <c r="B52" s="173" t="s">
        <v>6050</v>
      </c>
      <c r="C52" s="213">
        <v>763</v>
      </c>
      <c r="D52" s="203"/>
    </row>
    <row r="53" spans="1:4" ht="19.5" thickBot="1">
      <c r="A53" s="116" t="s">
        <v>3948</v>
      </c>
      <c r="B53" s="173" t="s">
        <v>6051</v>
      </c>
      <c r="C53" s="213">
        <v>763</v>
      </c>
      <c r="D53" s="203"/>
    </row>
    <row r="54" spans="1:4" ht="19.5" thickBot="1">
      <c r="A54" s="116" t="s">
        <v>3949</v>
      </c>
      <c r="B54" s="173" t="s">
        <v>3847</v>
      </c>
      <c r="C54" s="213">
        <v>763</v>
      </c>
      <c r="D54" s="203"/>
    </row>
    <row r="55" spans="1:4" ht="19.5" thickBot="1">
      <c r="A55" s="116" t="s">
        <v>3950</v>
      </c>
      <c r="B55" s="173" t="s">
        <v>2914</v>
      </c>
      <c r="C55" s="213">
        <v>763</v>
      </c>
      <c r="D55" s="203"/>
    </row>
    <row r="56" spans="1:4" ht="19.5" thickBot="1">
      <c r="A56" s="116" t="s">
        <v>3951</v>
      </c>
      <c r="B56" s="173" t="s">
        <v>3848</v>
      </c>
      <c r="C56" s="213">
        <v>763</v>
      </c>
      <c r="D56" s="203"/>
    </row>
    <row r="57" spans="1:4" ht="19.5" thickBot="1">
      <c r="A57" s="116" t="s">
        <v>3527</v>
      </c>
      <c r="B57" s="173" t="s">
        <v>6052</v>
      </c>
      <c r="C57" s="213"/>
      <c r="D57" s="203"/>
    </row>
    <row r="58" spans="1:4" ht="19.5" thickBot="1">
      <c r="A58" s="116" t="s">
        <v>4201</v>
      </c>
      <c r="B58" s="173" t="s">
        <v>6053</v>
      </c>
      <c r="C58" s="214">
        <v>763</v>
      </c>
      <c r="D58" s="203"/>
    </row>
    <row r="59" spans="1:4" ht="19.5" thickBot="1">
      <c r="A59" s="116" t="s">
        <v>4202</v>
      </c>
      <c r="B59" s="173" t="s">
        <v>6054</v>
      </c>
      <c r="C59" s="214">
        <v>763</v>
      </c>
      <c r="D59" s="203"/>
    </row>
    <row r="60" spans="1:4" ht="19.5" thickBot="1">
      <c r="A60" s="116" t="s">
        <v>3530</v>
      </c>
      <c r="B60" s="173" t="s">
        <v>2915</v>
      </c>
      <c r="C60" s="213"/>
      <c r="D60" s="203"/>
    </row>
    <row r="61" spans="1:4" ht="19.5" thickBot="1">
      <c r="A61" s="116" t="s">
        <v>3531</v>
      </c>
      <c r="B61" s="173" t="s">
        <v>3532</v>
      </c>
      <c r="C61" s="216"/>
      <c r="D61" s="203"/>
    </row>
    <row r="62" spans="1:4" ht="19.5" thickBot="1">
      <c r="A62" s="116" t="s">
        <v>3533</v>
      </c>
      <c r="B62" s="173" t="s">
        <v>6055</v>
      </c>
      <c r="C62" s="214">
        <v>1030</v>
      </c>
      <c r="D62" s="203"/>
    </row>
    <row r="63" spans="1:4" ht="19.5" thickBot="1">
      <c r="A63" s="116" t="s">
        <v>3534</v>
      </c>
      <c r="B63" s="173" t="s">
        <v>3535</v>
      </c>
      <c r="C63" s="214">
        <v>1060</v>
      </c>
      <c r="D63" s="203"/>
    </row>
    <row r="64" spans="1:4" ht="19.5" thickBot="1">
      <c r="A64" s="116" t="s">
        <v>3536</v>
      </c>
      <c r="B64" s="173" t="s">
        <v>3537</v>
      </c>
      <c r="C64" s="213"/>
      <c r="D64" s="203"/>
    </row>
    <row r="65" spans="1:4" ht="19.5" thickBot="1">
      <c r="A65" s="116" t="s">
        <v>3538</v>
      </c>
      <c r="B65" s="173" t="s">
        <v>6056</v>
      </c>
      <c r="C65" s="213">
        <v>1030</v>
      </c>
      <c r="D65" s="203"/>
    </row>
    <row r="66" spans="1:4" ht="19.5" thickBot="1">
      <c r="A66" s="116" t="s">
        <v>3539</v>
      </c>
      <c r="B66" s="173" t="s">
        <v>3541</v>
      </c>
      <c r="C66" s="213">
        <v>1060</v>
      </c>
      <c r="D66" s="203"/>
    </row>
    <row r="67" spans="1:4" ht="19.5" thickBot="1">
      <c r="A67" s="116" t="s">
        <v>3540</v>
      </c>
      <c r="B67" s="173" t="s">
        <v>3542</v>
      </c>
      <c r="C67" s="213">
        <v>1060</v>
      </c>
      <c r="D67" s="203"/>
    </row>
    <row r="68" spans="1:4" ht="19.5" thickBot="1">
      <c r="A68" s="116" t="s">
        <v>3543</v>
      </c>
      <c r="B68" s="173" t="s">
        <v>6057</v>
      </c>
      <c r="C68" s="213"/>
      <c r="D68" s="203"/>
    </row>
    <row r="69" spans="1:4" ht="19.5" thickBot="1">
      <c r="A69" s="116" t="s">
        <v>3544</v>
      </c>
      <c r="B69" s="173" t="s">
        <v>3849</v>
      </c>
      <c r="C69" s="213">
        <v>1030</v>
      </c>
      <c r="D69" s="203"/>
    </row>
    <row r="70" spans="1:4" ht="19.5" thickBot="1">
      <c r="A70" s="116" t="s">
        <v>3545</v>
      </c>
      <c r="B70" s="173" t="s">
        <v>3548</v>
      </c>
      <c r="C70" s="213">
        <v>1070</v>
      </c>
      <c r="D70" s="204"/>
    </row>
    <row r="71" spans="1:4" ht="19.5" thickBot="1">
      <c r="A71" s="116" t="s">
        <v>3546</v>
      </c>
      <c r="B71" s="173" t="s">
        <v>3550</v>
      </c>
      <c r="C71" s="213">
        <v>1070</v>
      </c>
      <c r="D71" s="204"/>
    </row>
    <row r="72" spans="1:4" ht="19.5" thickBot="1">
      <c r="A72" s="116" t="s">
        <v>3547</v>
      </c>
      <c r="B72" s="173" t="s">
        <v>3033</v>
      </c>
      <c r="C72" s="213">
        <v>1070</v>
      </c>
      <c r="D72" s="203"/>
    </row>
    <row r="73" spans="1:4" ht="19.5" thickBot="1">
      <c r="A73" s="116" t="s">
        <v>3549</v>
      </c>
      <c r="B73" s="173" t="s">
        <v>3034</v>
      </c>
      <c r="C73" s="213">
        <v>1070</v>
      </c>
      <c r="D73" s="203"/>
    </row>
    <row r="74" spans="1:4" ht="19.5" thickBot="1">
      <c r="A74" s="116" t="s">
        <v>3551</v>
      </c>
      <c r="B74" s="173" t="s">
        <v>3552</v>
      </c>
      <c r="C74" s="213">
        <v>1070</v>
      </c>
      <c r="D74" s="203"/>
    </row>
    <row r="75" spans="1:4" ht="19.5" thickBot="1">
      <c r="A75" s="116" t="s">
        <v>3553</v>
      </c>
      <c r="B75" s="173" t="s">
        <v>6058</v>
      </c>
      <c r="C75" s="213"/>
      <c r="D75" s="203"/>
    </row>
    <row r="76" spans="1:4" ht="19.5" thickBot="1">
      <c r="A76" s="116" t="s">
        <v>3554</v>
      </c>
      <c r="B76" s="173" t="s">
        <v>3555</v>
      </c>
      <c r="C76" s="213">
        <v>1040</v>
      </c>
      <c r="D76" s="203"/>
    </row>
    <row r="77" spans="1:4" ht="19.5" thickBot="1">
      <c r="A77" s="116" t="s">
        <v>3556</v>
      </c>
      <c r="B77" s="173" t="s">
        <v>3566</v>
      </c>
      <c r="C77" s="213">
        <v>1040</v>
      </c>
      <c r="D77" s="203"/>
    </row>
    <row r="78" spans="1:4" ht="19.5" thickBot="1">
      <c r="A78" s="116" t="s">
        <v>3557</v>
      </c>
      <c r="B78" s="173" t="s">
        <v>3558</v>
      </c>
      <c r="C78" s="213">
        <v>1040</v>
      </c>
      <c r="D78" s="203"/>
    </row>
    <row r="79" spans="1:4" ht="19.5" thickBot="1">
      <c r="A79" s="116" t="s">
        <v>3559</v>
      </c>
      <c r="B79" s="173" t="s">
        <v>3560</v>
      </c>
      <c r="C79" s="213">
        <v>1040</v>
      </c>
      <c r="D79" s="203"/>
    </row>
    <row r="80" spans="1:4" ht="19.5" thickBot="1">
      <c r="A80" s="116" t="s">
        <v>3561</v>
      </c>
      <c r="B80" s="173" t="s">
        <v>3562</v>
      </c>
      <c r="C80" s="213">
        <v>1040</v>
      </c>
      <c r="D80" s="203"/>
    </row>
    <row r="81" spans="1:4" ht="19.5" thickBot="1">
      <c r="A81" s="116" t="s">
        <v>3563</v>
      </c>
      <c r="B81" s="173" t="s">
        <v>3564</v>
      </c>
      <c r="C81" s="213">
        <v>1040</v>
      </c>
      <c r="D81" s="203"/>
    </row>
    <row r="82" spans="1:4" ht="19.5" thickBot="1">
      <c r="A82" s="116" t="s">
        <v>3565</v>
      </c>
      <c r="B82" s="173" t="s">
        <v>6059</v>
      </c>
      <c r="C82" s="213">
        <v>1040</v>
      </c>
      <c r="D82" s="203"/>
    </row>
    <row r="83" spans="1:4" ht="19.5" thickBot="1">
      <c r="A83" s="116" t="s">
        <v>3567</v>
      </c>
      <c r="B83" s="173" t="s">
        <v>3568</v>
      </c>
      <c r="C83" s="213">
        <v>1070</v>
      </c>
      <c r="D83" s="203"/>
    </row>
    <row r="84" spans="1:4" ht="19.5" thickBot="1">
      <c r="A84" s="116" t="s">
        <v>3569</v>
      </c>
      <c r="B84" s="173" t="s">
        <v>1111</v>
      </c>
      <c r="C84" s="213">
        <v>1070</v>
      </c>
      <c r="D84" s="203"/>
    </row>
    <row r="85" spans="1:4" ht="19.5" thickBot="1">
      <c r="A85" s="116" t="s">
        <v>3570</v>
      </c>
      <c r="B85" s="173" t="s">
        <v>2936</v>
      </c>
      <c r="C85" s="213">
        <v>1070</v>
      </c>
      <c r="D85" s="203"/>
    </row>
    <row r="86" spans="1:4" ht="19.5" thickBot="1">
      <c r="A86" s="116" t="s">
        <v>3571</v>
      </c>
      <c r="B86" s="173" t="s">
        <v>6060</v>
      </c>
      <c r="C86" s="213"/>
      <c r="D86" s="203"/>
    </row>
    <row r="87" spans="1:4" ht="19.5" thickBot="1">
      <c r="A87" s="116" t="s">
        <v>4203</v>
      </c>
      <c r="B87" s="173" t="s">
        <v>4148</v>
      </c>
      <c r="C87" s="213">
        <v>1010</v>
      </c>
      <c r="D87" s="203"/>
    </row>
    <row r="88" spans="1:4" ht="19.5" thickBot="1">
      <c r="A88" s="116" t="s">
        <v>4204</v>
      </c>
      <c r="B88" s="173" t="s">
        <v>4149</v>
      </c>
      <c r="C88" s="213">
        <v>1010</v>
      </c>
      <c r="D88" s="203"/>
    </row>
    <row r="89" spans="1:4" ht="19.5" thickBot="1">
      <c r="A89" s="116" t="s">
        <v>4205</v>
      </c>
      <c r="B89" s="173" t="s">
        <v>6061</v>
      </c>
      <c r="C89" s="213">
        <v>1010</v>
      </c>
      <c r="D89" s="203"/>
    </row>
    <row r="90" spans="1:4" ht="19.5" thickBot="1">
      <c r="A90" s="116" t="s">
        <v>4206</v>
      </c>
      <c r="B90" s="173" t="s">
        <v>4150</v>
      </c>
      <c r="C90" s="213">
        <v>1040</v>
      </c>
      <c r="D90" s="203"/>
    </row>
    <row r="91" spans="1:4" ht="19.5" thickBot="1">
      <c r="A91" s="116" t="s">
        <v>4207</v>
      </c>
      <c r="B91" s="173" t="s">
        <v>6062</v>
      </c>
      <c r="C91" s="213">
        <v>1010</v>
      </c>
      <c r="D91" s="203"/>
    </row>
    <row r="92" spans="1:4" ht="19.5" thickBot="1">
      <c r="A92" s="116" t="s">
        <v>3572</v>
      </c>
      <c r="B92" s="173" t="s">
        <v>4151</v>
      </c>
      <c r="C92" s="213">
        <v>1030</v>
      </c>
      <c r="D92" s="203"/>
    </row>
    <row r="93" spans="1:4" ht="19.5" thickBot="1">
      <c r="A93" s="116" t="s">
        <v>3573</v>
      </c>
      <c r="B93" s="173" t="s">
        <v>4152</v>
      </c>
      <c r="C93" s="213"/>
      <c r="D93" s="203"/>
    </row>
    <row r="94" spans="1:4" ht="19.5" thickBot="1">
      <c r="A94" s="116" t="s">
        <v>3574</v>
      </c>
      <c r="B94" s="173" t="s">
        <v>3575</v>
      </c>
      <c r="C94" s="213">
        <v>1010</v>
      </c>
      <c r="D94" s="203"/>
    </row>
    <row r="95" spans="1:4" ht="19.5" thickBot="1">
      <c r="A95" s="116" t="s">
        <v>3576</v>
      </c>
      <c r="B95" s="173" t="s">
        <v>6063</v>
      </c>
      <c r="C95" s="213">
        <v>1020</v>
      </c>
      <c r="D95" s="203"/>
    </row>
    <row r="96" spans="1:4" ht="19.5" thickBot="1">
      <c r="A96" s="116" t="s">
        <v>3577</v>
      </c>
      <c r="B96" s="173" t="s">
        <v>4153</v>
      </c>
      <c r="C96" s="213">
        <v>1010</v>
      </c>
      <c r="D96" s="203"/>
    </row>
    <row r="97" spans="1:4" ht="19.5" thickBot="1">
      <c r="A97" s="116" t="s">
        <v>3578</v>
      </c>
      <c r="B97" s="173" t="s">
        <v>3579</v>
      </c>
      <c r="C97" s="213">
        <v>1020</v>
      </c>
      <c r="D97" s="203"/>
    </row>
    <row r="98" spans="1:4" ht="19.5" thickBot="1">
      <c r="A98" s="116" t="s">
        <v>3580</v>
      </c>
      <c r="B98" s="173" t="s">
        <v>4154</v>
      </c>
      <c r="C98" s="213">
        <v>1010</v>
      </c>
      <c r="D98" s="203"/>
    </row>
    <row r="99" spans="1:4" ht="19.5" thickBot="1">
      <c r="A99" s="116" t="s">
        <v>3581</v>
      </c>
      <c r="B99" s="173" t="s">
        <v>3582</v>
      </c>
      <c r="C99" s="213"/>
      <c r="D99" s="203"/>
    </row>
    <row r="100" spans="1:4" ht="19.5" thickBot="1">
      <c r="A100" s="116" t="s">
        <v>3583</v>
      </c>
      <c r="B100" s="173" t="s">
        <v>3584</v>
      </c>
      <c r="C100" s="213">
        <v>1040</v>
      </c>
      <c r="D100" s="203"/>
    </row>
    <row r="101" spans="1:4" ht="19.5" thickBot="1">
      <c r="A101" s="116" t="s">
        <v>3585</v>
      </c>
      <c r="B101" s="173" t="s">
        <v>3586</v>
      </c>
      <c r="C101" s="213">
        <v>1040</v>
      </c>
      <c r="D101" s="203"/>
    </row>
    <row r="102" spans="1:4" ht="19.5" thickBot="1">
      <c r="A102" s="116" t="s">
        <v>3587</v>
      </c>
      <c r="B102" s="173" t="s">
        <v>3589</v>
      </c>
      <c r="C102" s="213"/>
      <c r="D102" s="203"/>
    </row>
    <row r="103" spans="1:4" ht="19.5" thickBot="1">
      <c r="A103" s="116" t="s">
        <v>3952</v>
      </c>
      <c r="B103" s="173" t="s">
        <v>6064</v>
      </c>
      <c r="C103" s="213">
        <v>1040</v>
      </c>
      <c r="D103" s="203"/>
    </row>
    <row r="104" spans="1:4" ht="19.5" thickBot="1">
      <c r="A104" s="116" t="s">
        <v>3953</v>
      </c>
      <c r="B104" s="173" t="s">
        <v>3593</v>
      </c>
      <c r="C104" s="213">
        <v>1040</v>
      </c>
      <c r="D104" s="203"/>
    </row>
    <row r="105" spans="1:4" ht="19.5" thickBot="1">
      <c r="A105" s="116" t="s">
        <v>3954</v>
      </c>
      <c r="B105" s="173" t="s">
        <v>3594</v>
      </c>
      <c r="C105" s="213">
        <v>1040</v>
      </c>
      <c r="D105" s="203"/>
    </row>
    <row r="106" spans="1:4" ht="19.5" thickBot="1">
      <c r="A106" s="116" t="s">
        <v>3588</v>
      </c>
      <c r="B106" s="173" t="s">
        <v>3596</v>
      </c>
      <c r="C106" s="213"/>
      <c r="D106" s="203"/>
    </row>
    <row r="107" spans="1:4" ht="19.5" thickBot="1">
      <c r="A107" s="116" t="s">
        <v>3590</v>
      </c>
      <c r="B107" s="173" t="s">
        <v>6065</v>
      </c>
      <c r="C107" s="214">
        <v>1040</v>
      </c>
      <c r="D107" s="203"/>
    </row>
    <row r="108" spans="1:4" ht="19.5" thickBot="1">
      <c r="A108" s="116" t="s">
        <v>3591</v>
      </c>
      <c r="B108" s="173" t="s">
        <v>3597</v>
      </c>
      <c r="C108" s="214">
        <v>1040</v>
      </c>
      <c r="D108" s="203"/>
    </row>
    <row r="109" spans="1:4" ht="19.5" thickBot="1">
      <c r="A109" s="116" t="s">
        <v>3592</v>
      </c>
      <c r="B109" s="173" t="s">
        <v>3598</v>
      </c>
      <c r="C109" s="214">
        <v>1040</v>
      </c>
      <c r="D109" s="203"/>
    </row>
    <row r="110" spans="1:4" ht="19.5" thickBot="1">
      <c r="A110" s="116" t="s">
        <v>3595</v>
      </c>
      <c r="B110" s="173" t="s">
        <v>3601</v>
      </c>
      <c r="C110" s="213">
        <v>1040</v>
      </c>
      <c r="D110" s="203"/>
    </row>
    <row r="111" spans="1:4" ht="19.5" thickBot="1">
      <c r="A111" s="116" t="s">
        <v>3599</v>
      </c>
      <c r="B111" s="173" t="s">
        <v>2955</v>
      </c>
      <c r="C111" s="213">
        <v>1070</v>
      </c>
      <c r="D111" s="203"/>
    </row>
    <row r="112" spans="1:4" ht="19.5" thickBot="1">
      <c r="A112" s="116" t="s">
        <v>3600</v>
      </c>
      <c r="B112" s="173" t="s">
        <v>4155</v>
      </c>
      <c r="C112" s="213">
        <v>1010</v>
      </c>
      <c r="D112" s="203"/>
    </row>
    <row r="113" spans="1:4" ht="19.5" thickBot="1">
      <c r="A113" s="116" t="s">
        <v>3602</v>
      </c>
      <c r="B113" s="173" t="s">
        <v>4156</v>
      </c>
      <c r="C113" s="213"/>
      <c r="D113" s="203"/>
    </row>
    <row r="114" spans="1:4" ht="19.5" thickBot="1">
      <c r="A114" s="116" t="s">
        <v>4208</v>
      </c>
      <c r="B114" s="173" t="s">
        <v>4157</v>
      </c>
      <c r="C114" s="213">
        <v>1010</v>
      </c>
      <c r="D114" s="203"/>
    </row>
    <row r="115" spans="1:4" ht="19.5" thickBot="1">
      <c r="A115" s="116" t="s">
        <v>4209</v>
      </c>
      <c r="B115" s="173" t="s">
        <v>6066</v>
      </c>
      <c r="C115" s="213">
        <v>1010</v>
      </c>
      <c r="D115" s="203"/>
    </row>
    <row r="116" spans="1:4" ht="19.5" thickBot="1">
      <c r="A116" s="116" t="s">
        <v>3603</v>
      </c>
      <c r="B116" s="173" t="s">
        <v>6067</v>
      </c>
      <c r="C116" s="213">
        <v>1060</v>
      </c>
      <c r="D116" s="203"/>
    </row>
    <row r="117" spans="1:4" ht="19.5" thickBot="1">
      <c r="A117" s="116" t="s">
        <v>3604</v>
      </c>
      <c r="B117" s="173" t="s">
        <v>3606</v>
      </c>
      <c r="C117" s="213"/>
      <c r="D117" s="203"/>
    </row>
    <row r="118" spans="1:4" ht="19.5" thickBot="1">
      <c r="A118" s="116" t="s">
        <v>4210</v>
      </c>
      <c r="B118" s="173" t="s">
        <v>2939</v>
      </c>
      <c r="C118" s="213">
        <v>1030</v>
      </c>
      <c r="D118" s="203"/>
    </row>
    <row r="119" spans="1:4" ht="19.5" thickBot="1">
      <c r="A119" s="116" t="s">
        <v>4211</v>
      </c>
      <c r="B119" s="173" t="s">
        <v>4158</v>
      </c>
      <c r="C119" s="213">
        <v>1030</v>
      </c>
      <c r="D119" s="203"/>
    </row>
    <row r="120" spans="1:4" ht="19.5" thickBot="1">
      <c r="A120" s="116" t="s">
        <v>3605</v>
      </c>
      <c r="B120" s="173" t="s">
        <v>3609</v>
      </c>
      <c r="C120" s="213">
        <v>1090</v>
      </c>
      <c r="D120" s="203"/>
    </row>
    <row r="121" spans="1:4" ht="19.5" thickBot="1">
      <c r="A121" s="116" t="s">
        <v>3607</v>
      </c>
      <c r="B121" s="173" t="s">
        <v>2942</v>
      </c>
      <c r="C121" s="213">
        <v>1050</v>
      </c>
      <c r="D121" s="203"/>
    </row>
    <row r="122" spans="1:4" ht="19.5" thickBot="1">
      <c r="A122" s="116" t="s">
        <v>3608</v>
      </c>
      <c r="B122" s="173" t="s">
        <v>4159</v>
      </c>
      <c r="C122" s="217"/>
      <c r="D122" s="203"/>
    </row>
    <row r="123" spans="1:4" ht="18.75">
      <c r="A123" s="116" t="s">
        <v>4212</v>
      </c>
      <c r="B123" s="173" t="s">
        <v>6068</v>
      </c>
      <c r="C123" s="218">
        <v>1060</v>
      </c>
      <c r="D123" s="203"/>
    </row>
    <row r="124" spans="1:4" ht="19.5" thickBot="1">
      <c r="A124" s="116" t="s">
        <v>4213</v>
      </c>
      <c r="B124" s="173" t="s">
        <v>6069</v>
      </c>
      <c r="C124" s="214">
        <v>1060</v>
      </c>
      <c r="D124" s="203"/>
    </row>
    <row r="125" spans="1:4" ht="19.5" thickBot="1">
      <c r="A125" s="116" t="s">
        <v>4214</v>
      </c>
      <c r="B125" s="173" t="s">
        <v>6070</v>
      </c>
      <c r="C125" s="214">
        <v>1060</v>
      </c>
      <c r="D125" s="203"/>
    </row>
    <row r="126" spans="1:4" ht="19.5" thickBot="1">
      <c r="A126" s="116" t="s">
        <v>3610</v>
      </c>
      <c r="B126" s="173" t="s">
        <v>6071</v>
      </c>
      <c r="C126" s="213">
        <v>1040</v>
      </c>
      <c r="D126" s="203"/>
    </row>
    <row r="127" spans="1:4" ht="19.5" thickBot="1">
      <c r="A127" s="116" t="s">
        <v>4215</v>
      </c>
      <c r="B127" s="173" t="s">
        <v>3850</v>
      </c>
      <c r="C127" s="213"/>
      <c r="D127" s="203"/>
    </row>
    <row r="128" spans="1:4" ht="19.5" thickBot="1">
      <c r="A128" s="116" t="s">
        <v>4216</v>
      </c>
      <c r="B128" s="173" t="s">
        <v>4160</v>
      </c>
      <c r="C128" s="214">
        <v>1090</v>
      </c>
      <c r="D128" s="203"/>
    </row>
    <row r="129" spans="1:4" ht="19.5" thickBot="1">
      <c r="A129" s="116" t="s">
        <v>4217</v>
      </c>
      <c r="B129" s="173" t="s">
        <v>4161</v>
      </c>
      <c r="C129" s="214">
        <v>1090</v>
      </c>
      <c r="D129" s="203"/>
    </row>
    <row r="130" spans="1:4" ht="19.5" thickBot="1">
      <c r="A130" s="116" t="s">
        <v>3611</v>
      </c>
      <c r="B130" s="173" t="s">
        <v>2986</v>
      </c>
      <c r="C130" s="213"/>
      <c r="D130" s="203"/>
    </row>
    <row r="131" spans="1:4" ht="19.5" thickBot="1">
      <c r="A131" s="116" t="s">
        <v>3612</v>
      </c>
      <c r="B131" s="173" t="s">
        <v>3851</v>
      </c>
      <c r="C131" s="213">
        <v>821</v>
      </c>
      <c r="D131" s="203"/>
    </row>
    <row r="132" spans="1:4" ht="19.5" thickBot="1">
      <c r="A132" s="116" t="s">
        <v>3613</v>
      </c>
      <c r="B132" s="173" t="s">
        <v>6072</v>
      </c>
      <c r="C132" s="213">
        <v>822</v>
      </c>
      <c r="D132" s="203"/>
    </row>
    <row r="133" spans="1:4" ht="19.5" thickBot="1">
      <c r="A133" s="116" t="s">
        <v>3614</v>
      </c>
      <c r="B133" s="173" t="s">
        <v>3852</v>
      </c>
      <c r="C133" s="213">
        <v>824</v>
      </c>
      <c r="D133" s="203"/>
    </row>
    <row r="134" spans="1:4" ht="19.5" thickBot="1">
      <c r="A134" s="116" t="s">
        <v>3615</v>
      </c>
      <c r="B134" s="173" t="s">
        <v>6073</v>
      </c>
      <c r="C134" s="213">
        <v>824</v>
      </c>
      <c r="D134" s="203"/>
    </row>
    <row r="135" spans="1:4" ht="19.5" thickBot="1">
      <c r="A135" s="116" t="s">
        <v>3616</v>
      </c>
      <c r="B135" s="173" t="s">
        <v>3853</v>
      </c>
      <c r="C135" s="213">
        <v>827</v>
      </c>
      <c r="D135" s="203"/>
    </row>
    <row r="136" spans="1:4" ht="19.5" thickBot="1">
      <c r="A136" s="116" t="s">
        <v>3617</v>
      </c>
      <c r="B136" s="173" t="s">
        <v>6074</v>
      </c>
      <c r="C136" s="213">
        <v>828</v>
      </c>
      <c r="D136" s="203"/>
    </row>
    <row r="137" spans="1:4" ht="19.5" thickBot="1">
      <c r="A137" s="116" t="s">
        <v>3618</v>
      </c>
      <c r="B137" s="173" t="s">
        <v>6075</v>
      </c>
      <c r="C137" s="213">
        <v>823</v>
      </c>
      <c r="D137" s="203"/>
    </row>
    <row r="138" spans="1:4" ht="19.5" thickBot="1">
      <c r="A138" s="116" t="s">
        <v>3619</v>
      </c>
      <c r="B138" s="173" t="s">
        <v>3854</v>
      </c>
      <c r="C138" s="213"/>
      <c r="D138" s="203"/>
    </row>
    <row r="139" spans="1:4" ht="19.5" thickBot="1">
      <c r="A139" s="116" t="s">
        <v>4218</v>
      </c>
      <c r="B139" s="173" t="s">
        <v>6076</v>
      </c>
      <c r="C139" s="214">
        <v>829</v>
      </c>
      <c r="D139" s="203"/>
    </row>
    <row r="140" spans="1:4" ht="19.5" thickBot="1">
      <c r="A140" s="116" t="s">
        <v>4219</v>
      </c>
      <c r="B140" s="173" t="s">
        <v>4162</v>
      </c>
      <c r="C140" s="214">
        <v>829</v>
      </c>
      <c r="D140" s="203"/>
    </row>
    <row r="141" spans="1:4" ht="19.5" thickBot="1">
      <c r="A141" s="116" t="s">
        <v>3620</v>
      </c>
      <c r="B141" s="173" t="s">
        <v>2997</v>
      </c>
      <c r="C141" s="213"/>
      <c r="D141" s="203"/>
    </row>
    <row r="142" spans="1:4" ht="19.5" thickBot="1">
      <c r="A142" s="116" t="s">
        <v>3621</v>
      </c>
      <c r="B142" s="173" t="s">
        <v>3622</v>
      </c>
      <c r="C142" s="212"/>
      <c r="D142" s="203"/>
    </row>
    <row r="143" spans="1:4" ht="19.5" thickBot="1">
      <c r="A143" s="116" t="s">
        <v>3623</v>
      </c>
      <c r="B143" s="173" t="s">
        <v>1104</v>
      </c>
      <c r="C143" s="214">
        <v>810</v>
      </c>
      <c r="D143" s="203"/>
    </row>
    <row r="144" spans="1:4" ht="19.5" thickBot="1">
      <c r="A144" s="116" t="s">
        <v>3624</v>
      </c>
      <c r="B144" s="173" t="s">
        <v>3001</v>
      </c>
      <c r="C144" s="214">
        <v>810</v>
      </c>
      <c r="D144" s="203"/>
    </row>
    <row r="145" spans="1:4" ht="19.5" thickBot="1">
      <c r="A145" s="116" t="s">
        <v>3625</v>
      </c>
      <c r="B145" s="173" t="s">
        <v>4163</v>
      </c>
      <c r="C145" s="212"/>
      <c r="D145" s="203"/>
    </row>
    <row r="146" spans="1:4" ht="19.5" thickBot="1">
      <c r="A146" s="116" t="s">
        <v>3626</v>
      </c>
      <c r="B146" s="173" t="s">
        <v>4164</v>
      </c>
      <c r="C146" s="214">
        <v>810</v>
      </c>
      <c r="D146" s="203"/>
    </row>
    <row r="147" spans="1:4" ht="19.5" thickBot="1">
      <c r="A147" s="116" t="s">
        <v>3627</v>
      </c>
      <c r="B147" s="173" t="s">
        <v>4165</v>
      </c>
      <c r="C147" s="214">
        <v>810</v>
      </c>
      <c r="D147" s="203"/>
    </row>
    <row r="148" spans="1:4" ht="19.5" thickBot="1">
      <c r="A148" s="116" t="s">
        <v>3628</v>
      </c>
      <c r="B148" s="173" t="s">
        <v>3629</v>
      </c>
      <c r="C148" s="212"/>
      <c r="D148" s="203"/>
    </row>
    <row r="149" spans="1:4" ht="19.5" thickBot="1">
      <c r="A149" s="116" t="s">
        <v>3630</v>
      </c>
      <c r="B149" s="173" t="s">
        <v>3631</v>
      </c>
      <c r="C149" s="214">
        <v>810</v>
      </c>
      <c r="D149" s="203"/>
    </row>
    <row r="150" spans="1:4" ht="19.5" thickBot="1">
      <c r="A150" s="116" t="s">
        <v>3632</v>
      </c>
      <c r="B150" s="173" t="s">
        <v>3633</v>
      </c>
      <c r="C150" s="214">
        <v>810</v>
      </c>
      <c r="D150" s="203"/>
    </row>
    <row r="151" spans="1:4" ht="19.5" thickBot="1">
      <c r="A151" s="116" t="s">
        <v>3634</v>
      </c>
      <c r="B151" s="173" t="s">
        <v>6077</v>
      </c>
      <c r="C151" s="214">
        <v>810</v>
      </c>
      <c r="D151" s="203"/>
    </row>
    <row r="152" spans="1:4" ht="19.5" thickBot="1">
      <c r="A152" s="116" t="s">
        <v>3635</v>
      </c>
      <c r="B152" s="173" t="s">
        <v>3636</v>
      </c>
      <c r="C152" s="212"/>
      <c r="D152" s="203"/>
    </row>
    <row r="153" spans="1:4" ht="19.5" thickBot="1">
      <c r="A153" s="116" t="s">
        <v>3637</v>
      </c>
      <c r="B153" s="173" t="s">
        <v>3855</v>
      </c>
      <c r="C153" s="214">
        <v>810</v>
      </c>
      <c r="D153" s="203"/>
    </row>
    <row r="154" spans="1:4" ht="19.5" thickBot="1">
      <c r="A154" s="116" t="s">
        <v>3638</v>
      </c>
      <c r="B154" s="173" t="s">
        <v>3010</v>
      </c>
      <c r="C154" s="214">
        <v>810</v>
      </c>
      <c r="D154" s="203"/>
    </row>
    <row r="155" spans="1:4" ht="19.5" thickBot="1">
      <c r="A155" s="116" t="s">
        <v>4220</v>
      </c>
      <c r="B155" s="173" t="s">
        <v>4166</v>
      </c>
      <c r="C155" s="214">
        <v>810</v>
      </c>
      <c r="D155" s="203"/>
    </row>
    <row r="156" spans="1:4" ht="19.5" thickBot="1">
      <c r="A156" s="116" t="s">
        <v>4221</v>
      </c>
      <c r="B156" s="173" t="s">
        <v>4167</v>
      </c>
      <c r="C156" s="214">
        <v>810</v>
      </c>
      <c r="D156" s="203"/>
    </row>
    <row r="157" spans="1:4" ht="19.5" thickBot="1">
      <c r="A157" s="116" t="s">
        <v>3639</v>
      </c>
      <c r="B157" s="173" t="s">
        <v>3640</v>
      </c>
      <c r="C157" s="212"/>
      <c r="D157" s="203"/>
    </row>
    <row r="158" spans="1:4" ht="19.5" thickBot="1">
      <c r="A158" s="116" t="s">
        <v>3641</v>
      </c>
      <c r="B158" s="173" t="s">
        <v>3642</v>
      </c>
      <c r="C158" s="214">
        <v>810</v>
      </c>
      <c r="D158" s="203"/>
    </row>
    <row r="159" spans="1:4" ht="19.5" thickBot="1">
      <c r="A159" s="116" t="s">
        <v>3643</v>
      </c>
      <c r="B159" s="173" t="s">
        <v>3644</v>
      </c>
      <c r="C159" s="214">
        <v>810</v>
      </c>
      <c r="D159" s="203"/>
    </row>
    <row r="160" spans="1:4" ht="19.5" thickBot="1">
      <c r="A160" s="116" t="s">
        <v>3645</v>
      </c>
      <c r="B160" s="173" t="s">
        <v>3646</v>
      </c>
      <c r="C160" s="214">
        <v>810</v>
      </c>
      <c r="D160" s="203"/>
    </row>
    <row r="161" spans="1:4" ht="19.5" thickBot="1">
      <c r="A161" s="116" t="s">
        <v>3647</v>
      </c>
      <c r="B161" s="173" t="s">
        <v>3648</v>
      </c>
      <c r="C161" s="212"/>
      <c r="D161" s="203"/>
    </row>
    <row r="162" spans="1:4" ht="19.5" thickBot="1">
      <c r="A162" s="116" t="s">
        <v>3649</v>
      </c>
      <c r="B162" s="173" t="s">
        <v>3650</v>
      </c>
      <c r="C162" s="214">
        <v>810</v>
      </c>
      <c r="D162" s="203"/>
    </row>
    <row r="163" spans="1:4" ht="19.5" thickBot="1">
      <c r="A163" s="116" t="s">
        <v>3651</v>
      </c>
      <c r="B163" s="173" t="s">
        <v>3652</v>
      </c>
      <c r="C163" s="214">
        <v>810</v>
      </c>
      <c r="D163" s="203"/>
    </row>
    <row r="164" spans="1:4" ht="19.5" thickBot="1">
      <c r="A164" s="116" t="s">
        <v>3653</v>
      </c>
      <c r="B164" s="173" t="s">
        <v>3654</v>
      </c>
      <c r="C164" s="214">
        <v>810</v>
      </c>
      <c r="D164" s="203"/>
    </row>
    <row r="165" spans="1:4" ht="19.5" thickBot="1">
      <c r="A165" s="116" t="s">
        <v>3655</v>
      </c>
      <c r="B165" s="173" t="s">
        <v>2967</v>
      </c>
      <c r="C165" s="213"/>
      <c r="D165" s="203"/>
    </row>
    <row r="166" spans="1:4" ht="19.5" thickBot="1">
      <c r="A166" s="116" t="s">
        <v>3656</v>
      </c>
      <c r="B166" s="173" t="s">
        <v>6078</v>
      </c>
      <c r="C166" s="213"/>
      <c r="D166" s="203"/>
    </row>
    <row r="167" spans="1:4" ht="19.5" thickBot="1">
      <c r="A167" s="116" t="s">
        <v>3955</v>
      </c>
      <c r="B167" s="173" t="s">
        <v>3856</v>
      </c>
      <c r="C167" s="214">
        <v>620</v>
      </c>
      <c r="D167" s="203"/>
    </row>
    <row r="168" spans="1:4" ht="19.5" thickBot="1">
      <c r="A168" s="116" t="s">
        <v>3956</v>
      </c>
      <c r="B168" s="173" t="s">
        <v>6079</v>
      </c>
      <c r="C168" s="214">
        <v>620</v>
      </c>
      <c r="D168" s="203"/>
    </row>
    <row r="169" spans="1:4" ht="19.5" thickBot="1">
      <c r="A169" s="116" t="s">
        <v>3957</v>
      </c>
      <c r="B169" s="173" t="s">
        <v>3857</v>
      </c>
      <c r="C169" s="214">
        <v>620</v>
      </c>
      <c r="D169" s="203"/>
    </row>
    <row r="170" spans="1:4" ht="19.5" thickBot="1">
      <c r="A170" s="116" t="s">
        <v>3958</v>
      </c>
      <c r="B170" s="173" t="s">
        <v>3858</v>
      </c>
      <c r="C170" s="214">
        <v>620</v>
      </c>
      <c r="D170" s="203"/>
    </row>
    <row r="171" spans="1:4" ht="19.5" thickBot="1">
      <c r="A171" s="116" t="s">
        <v>3959</v>
      </c>
      <c r="B171" s="173" t="s">
        <v>3859</v>
      </c>
      <c r="C171" s="214">
        <v>620</v>
      </c>
      <c r="D171" s="203"/>
    </row>
    <row r="172" spans="1:4" ht="19.5" thickBot="1">
      <c r="A172" s="116" t="s">
        <v>3960</v>
      </c>
      <c r="B172" s="173" t="s">
        <v>3667</v>
      </c>
      <c r="C172" s="214">
        <v>620</v>
      </c>
      <c r="D172" s="203"/>
    </row>
    <row r="173" spans="1:4" ht="19.5" thickBot="1">
      <c r="A173" s="116" t="s">
        <v>3961</v>
      </c>
      <c r="B173" s="173" t="s">
        <v>6080</v>
      </c>
      <c r="C173" s="214">
        <v>620</v>
      </c>
      <c r="D173" s="203"/>
    </row>
    <row r="174" spans="1:4" ht="19.5" thickBot="1">
      <c r="A174" s="116" t="s">
        <v>3657</v>
      </c>
      <c r="B174" s="173" t="s">
        <v>3860</v>
      </c>
      <c r="C174" s="213">
        <v>620</v>
      </c>
      <c r="D174" s="203"/>
    </row>
    <row r="175" spans="1:4" ht="19.5" thickBot="1">
      <c r="A175" s="116" t="s">
        <v>3658</v>
      </c>
      <c r="B175" s="173" t="s">
        <v>3861</v>
      </c>
      <c r="C175" s="213">
        <v>620</v>
      </c>
      <c r="D175" s="203"/>
    </row>
    <row r="176" spans="1:4" ht="19.5" thickBot="1">
      <c r="A176" s="116" t="s">
        <v>3659</v>
      </c>
      <c r="B176" s="173" t="s">
        <v>6081</v>
      </c>
      <c r="C176" s="213">
        <v>620</v>
      </c>
      <c r="D176" s="203"/>
    </row>
    <row r="177" spans="1:4" ht="19.5" thickBot="1">
      <c r="A177" s="116" t="s">
        <v>3661</v>
      </c>
      <c r="B177" s="173" t="s">
        <v>6082</v>
      </c>
      <c r="C177" s="213">
        <v>620</v>
      </c>
      <c r="D177" s="203"/>
    </row>
    <row r="178" spans="1:4" ht="19.5" thickBot="1">
      <c r="A178" s="116" t="s">
        <v>3662</v>
      </c>
      <c r="B178" s="173" t="s">
        <v>3660</v>
      </c>
      <c r="C178" s="213">
        <v>640</v>
      </c>
      <c r="D178" s="203"/>
    </row>
    <row r="179" spans="1:4" ht="19.5" thickBot="1">
      <c r="A179" s="116" t="s">
        <v>3663</v>
      </c>
      <c r="B179" s="173" t="s">
        <v>3862</v>
      </c>
      <c r="C179" s="213"/>
      <c r="D179" s="203"/>
    </row>
    <row r="180" spans="1:4" ht="19.5" thickBot="1">
      <c r="A180" s="116" t="s">
        <v>3962</v>
      </c>
      <c r="B180" s="173" t="s">
        <v>6083</v>
      </c>
      <c r="C180" s="214">
        <v>640</v>
      </c>
      <c r="D180" s="203"/>
    </row>
    <row r="181" spans="1:4" ht="19.5" thickBot="1">
      <c r="A181" s="116" t="s">
        <v>3963</v>
      </c>
      <c r="B181" s="173" t="s">
        <v>6084</v>
      </c>
      <c r="C181" s="214">
        <v>640</v>
      </c>
      <c r="D181" s="203"/>
    </row>
    <row r="182" spans="1:4" ht="19.5" thickBot="1">
      <c r="A182" s="116" t="s">
        <v>3664</v>
      </c>
      <c r="B182" s="173" t="s">
        <v>6085</v>
      </c>
      <c r="C182" s="213"/>
      <c r="D182" s="203"/>
    </row>
    <row r="183" spans="1:4" ht="19.5" thickBot="1">
      <c r="A183" s="116" t="s">
        <v>3964</v>
      </c>
      <c r="B183" s="173" t="s">
        <v>4168</v>
      </c>
      <c r="C183" s="214">
        <v>610</v>
      </c>
      <c r="D183" s="203"/>
    </row>
    <row r="184" spans="1:4" ht="19.5" thickBot="1">
      <c r="A184" s="116" t="s">
        <v>3965</v>
      </c>
      <c r="B184" s="173" t="s">
        <v>3863</v>
      </c>
      <c r="C184" s="214">
        <v>610</v>
      </c>
      <c r="D184" s="203"/>
    </row>
    <row r="185" spans="1:4" ht="19.5" thickBot="1">
      <c r="A185" s="116" t="s">
        <v>3966</v>
      </c>
      <c r="B185" s="173" t="s">
        <v>3864</v>
      </c>
      <c r="C185" s="214">
        <v>610</v>
      </c>
      <c r="D185" s="203"/>
    </row>
    <row r="186" spans="1:4" ht="19.5" thickBot="1">
      <c r="A186" s="116" t="s">
        <v>3967</v>
      </c>
      <c r="B186" s="173" t="s">
        <v>6086</v>
      </c>
      <c r="C186" s="214">
        <v>610</v>
      </c>
      <c r="D186" s="203"/>
    </row>
    <row r="187" spans="1:4" ht="19.5" thickBot="1">
      <c r="A187" s="116" t="s">
        <v>3968</v>
      </c>
      <c r="B187" s="173" t="s">
        <v>3865</v>
      </c>
      <c r="C187" s="214">
        <v>610</v>
      </c>
      <c r="D187" s="203"/>
    </row>
    <row r="188" spans="1:4" ht="19.5" thickBot="1">
      <c r="A188" s="116" t="s">
        <v>3969</v>
      </c>
      <c r="B188" s="173" t="s">
        <v>6087</v>
      </c>
      <c r="C188" s="214">
        <v>610</v>
      </c>
      <c r="D188" s="203"/>
    </row>
    <row r="189" spans="1:4" ht="19.5" thickBot="1">
      <c r="A189" s="116" t="s">
        <v>3666</v>
      </c>
      <c r="B189" s="173" t="s">
        <v>3866</v>
      </c>
      <c r="C189" s="213">
        <v>640</v>
      </c>
      <c r="D189" s="203"/>
    </row>
    <row r="190" spans="1:4" ht="19.5" thickBot="1">
      <c r="A190" s="116" t="s">
        <v>3669</v>
      </c>
      <c r="B190" s="173" t="s">
        <v>3867</v>
      </c>
      <c r="C190" s="213"/>
      <c r="D190" s="203"/>
    </row>
    <row r="191" spans="1:4" ht="19.5" thickBot="1">
      <c r="A191" s="116" t="s">
        <v>3970</v>
      </c>
      <c r="B191" s="173" t="s">
        <v>3868</v>
      </c>
      <c r="C191" s="213"/>
      <c r="D191" s="203"/>
    </row>
    <row r="192" spans="1:4" ht="19.5" thickBot="1">
      <c r="A192" s="116" t="s">
        <v>3971</v>
      </c>
      <c r="B192" s="173" t="s">
        <v>6088</v>
      </c>
      <c r="C192" s="213">
        <v>421</v>
      </c>
      <c r="D192" s="203"/>
    </row>
    <row r="193" spans="1:4" ht="19.5" thickBot="1">
      <c r="A193" s="116" t="s">
        <v>3972</v>
      </c>
      <c r="B193" s="173" t="s">
        <v>3869</v>
      </c>
      <c r="C193" s="213">
        <v>421</v>
      </c>
      <c r="D193" s="203"/>
    </row>
    <row r="194" spans="1:4" ht="19.5" thickBot="1">
      <c r="A194" s="116" t="s">
        <v>3973</v>
      </c>
      <c r="B194" s="173" t="s">
        <v>4169</v>
      </c>
      <c r="C194" s="213">
        <v>421</v>
      </c>
      <c r="D194" s="203"/>
    </row>
    <row r="195" spans="1:4" ht="19.5" thickBot="1">
      <c r="A195" s="116" t="s">
        <v>3974</v>
      </c>
      <c r="B195" s="173" t="s">
        <v>6089</v>
      </c>
      <c r="C195" s="213">
        <v>421</v>
      </c>
      <c r="D195" s="203"/>
    </row>
    <row r="196" spans="1:4" ht="19.5" thickBot="1">
      <c r="A196" s="116" t="s">
        <v>3975</v>
      </c>
      <c r="B196" s="173" t="s">
        <v>3870</v>
      </c>
      <c r="C196" s="213">
        <v>422</v>
      </c>
      <c r="D196" s="203"/>
    </row>
    <row r="197" spans="1:4" ht="19.5" thickBot="1">
      <c r="A197" s="116" t="s">
        <v>3976</v>
      </c>
      <c r="B197" s="173" t="s">
        <v>6090</v>
      </c>
      <c r="C197" s="213">
        <v>423</v>
      </c>
      <c r="D197" s="203"/>
    </row>
    <row r="198" spans="1:4" ht="19.5" thickBot="1">
      <c r="A198" s="116" t="s">
        <v>3670</v>
      </c>
      <c r="B198" s="173" t="s">
        <v>6091</v>
      </c>
      <c r="C198" s="212"/>
      <c r="D198" s="203"/>
    </row>
    <row r="199" spans="1:4" ht="19.5" thickBot="1">
      <c r="A199" s="116" t="s">
        <v>3671</v>
      </c>
      <c r="B199" s="173" t="s">
        <v>6092</v>
      </c>
      <c r="C199" s="213">
        <v>432</v>
      </c>
      <c r="D199" s="203"/>
    </row>
    <row r="200" spans="1:4" ht="19.5" thickBot="1">
      <c r="A200" s="116" t="s">
        <v>3977</v>
      </c>
      <c r="B200" s="173" t="s">
        <v>6093</v>
      </c>
      <c r="C200" s="213">
        <v>432</v>
      </c>
      <c r="D200" s="203"/>
    </row>
    <row r="201" spans="1:4" ht="19.5" thickBot="1">
      <c r="A201" s="116" t="s">
        <v>3672</v>
      </c>
      <c r="B201" s="173" t="s">
        <v>3871</v>
      </c>
      <c r="C201" s="213"/>
      <c r="D201" s="203"/>
    </row>
    <row r="202" spans="1:4" ht="19.5" thickBot="1">
      <c r="A202" s="116" t="s">
        <v>3673</v>
      </c>
      <c r="B202" s="173" t="s">
        <v>6094</v>
      </c>
      <c r="C202" s="213">
        <v>443</v>
      </c>
      <c r="D202" s="203"/>
    </row>
    <row r="203" spans="1:4" ht="19.5" thickBot="1">
      <c r="A203" s="116" t="s">
        <v>3674</v>
      </c>
      <c r="B203" s="173" t="s">
        <v>6095</v>
      </c>
      <c r="C203" s="213"/>
      <c r="D203" s="203"/>
    </row>
    <row r="204" spans="1:4" ht="19.5" thickBot="1">
      <c r="A204" s="116" t="s">
        <v>3978</v>
      </c>
      <c r="B204" s="173" t="s">
        <v>6096</v>
      </c>
      <c r="C204" s="214">
        <v>443</v>
      </c>
      <c r="D204" s="203"/>
    </row>
    <row r="205" spans="1:4" ht="19.5" thickBot="1">
      <c r="A205" s="116" t="s">
        <v>3979</v>
      </c>
      <c r="B205" s="173" t="s">
        <v>6097</v>
      </c>
      <c r="C205" s="214">
        <v>443</v>
      </c>
      <c r="D205" s="203"/>
    </row>
    <row r="206" spans="1:4" ht="19.5" thickBot="1">
      <c r="A206" s="116" t="s">
        <v>3980</v>
      </c>
      <c r="B206" s="173" t="s">
        <v>6098</v>
      </c>
      <c r="C206" s="214">
        <v>443</v>
      </c>
      <c r="D206" s="203"/>
    </row>
    <row r="207" spans="1:4" ht="19.5" thickBot="1">
      <c r="A207" s="116" t="s">
        <v>3981</v>
      </c>
      <c r="B207" s="173" t="s">
        <v>6099</v>
      </c>
      <c r="C207" s="214">
        <v>443</v>
      </c>
      <c r="D207" s="203"/>
    </row>
    <row r="208" spans="1:4" ht="19.5" thickBot="1">
      <c r="A208" s="116" t="s">
        <v>3982</v>
      </c>
      <c r="B208" s="173" t="s">
        <v>6100</v>
      </c>
      <c r="C208" s="214">
        <v>443</v>
      </c>
      <c r="D208" s="203"/>
    </row>
    <row r="209" spans="1:4" ht="19.5" thickBot="1">
      <c r="A209" s="116" t="s">
        <v>3675</v>
      </c>
      <c r="B209" s="173" t="s">
        <v>6101</v>
      </c>
      <c r="C209" s="213">
        <v>443</v>
      </c>
      <c r="D209" s="203"/>
    </row>
    <row r="210" spans="1:4" ht="19.5" thickBot="1">
      <c r="A210" s="116" t="s">
        <v>3676</v>
      </c>
      <c r="B210" s="173" t="s">
        <v>3872</v>
      </c>
      <c r="C210" s="213">
        <v>443</v>
      </c>
      <c r="D210" s="203"/>
    </row>
    <row r="211" spans="1:4" ht="19.5" thickBot="1">
      <c r="A211" s="116" t="s">
        <v>3983</v>
      </c>
      <c r="B211" s="173" t="s">
        <v>3873</v>
      </c>
      <c r="C211" s="213">
        <v>443</v>
      </c>
      <c r="D211" s="203"/>
    </row>
    <row r="212" spans="1:4" ht="19.5" thickBot="1">
      <c r="A212" s="116" t="s">
        <v>3984</v>
      </c>
      <c r="B212" s="173" t="s">
        <v>4170</v>
      </c>
      <c r="C212" s="216"/>
      <c r="D212" s="203"/>
    </row>
    <row r="213" spans="1:4" ht="19.5" thickBot="1">
      <c r="A213" s="116" t="s">
        <v>3985</v>
      </c>
      <c r="B213" s="173" t="s">
        <v>4171</v>
      </c>
      <c r="C213" s="214">
        <v>490</v>
      </c>
      <c r="D213" s="203"/>
    </row>
    <row r="214" spans="1:4" ht="19.5" thickBot="1">
      <c r="A214" s="116" t="s">
        <v>3986</v>
      </c>
      <c r="B214" s="173" t="s">
        <v>4172</v>
      </c>
      <c r="C214" s="214">
        <v>490</v>
      </c>
      <c r="D214" s="203"/>
    </row>
    <row r="215" spans="1:4" ht="19.5" thickBot="1">
      <c r="A215" s="116" t="s">
        <v>3987</v>
      </c>
      <c r="B215" s="173" t="s">
        <v>4173</v>
      </c>
      <c r="C215" s="214">
        <v>490</v>
      </c>
      <c r="D215" s="203"/>
    </row>
    <row r="216" spans="1:4" ht="19.5" thickBot="1">
      <c r="A216" s="116" t="s">
        <v>3988</v>
      </c>
      <c r="B216" s="173" t="s">
        <v>4174</v>
      </c>
      <c r="C216" s="214">
        <v>490</v>
      </c>
      <c r="D216" s="203"/>
    </row>
    <row r="217" spans="1:4" ht="19.5" thickBot="1">
      <c r="A217" s="116" t="s">
        <v>3989</v>
      </c>
      <c r="B217" s="173" t="s">
        <v>6102</v>
      </c>
      <c r="C217" s="214">
        <v>490</v>
      </c>
      <c r="D217" s="203"/>
    </row>
    <row r="218" spans="1:4" ht="19.5" thickBot="1">
      <c r="A218" s="116" t="s">
        <v>3990</v>
      </c>
      <c r="B218" s="173" t="s">
        <v>3874</v>
      </c>
      <c r="C218" s="214">
        <v>490</v>
      </c>
      <c r="D218" s="203"/>
    </row>
    <row r="219" spans="1:4" ht="19.5" thickBot="1">
      <c r="A219" s="116" t="s">
        <v>4222</v>
      </c>
      <c r="B219" s="173" t="s">
        <v>4175</v>
      </c>
      <c r="C219" s="214">
        <v>490</v>
      </c>
      <c r="D219" s="203"/>
    </row>
    <row r="220" spans="1:4" ht="19.5" thickBot="1">
      <c r="A220" s="116" t="s">
        <v>4223</v>
      </c>
      <c r="B220" s="173" t="s">
        <v>4176</v>
      </c>
      <c r="C220" s="214">
        <v>490</v>
      </c>
      <c r="D220" s="203"/>
    </row>
    <row r="221" spans="1:4" ht="19.5" thickBot="1">
      <c r="A221" s="116" t="s">
        <v>3991</v>
      </c>
      <c r="B221" s="173" t="s">
        <v>3875</v>
      </c>
      <c r="C221" s="213">
        <v>490</v>
      </c>
      <c r="D221" s="203"/>
    </row>
    <row r="222" spans="1:4" ht="19.5" thickBot="1">
      <c r="A222" s="116" t="s">
        <v>3677</v>
      </c>
      <c r="B222" s="173" t="s">
        <v>3876</v>
      </c>
      <c r="C222" s="213"/>
      <c r="D222" s="203"/>
    </row>
    <row r="223" spans="1:4" ht="19.5" thickBot="1">
      <c r="A223" s="116" t="s">
        <v>3678</v>
      </c>
      <c r="B223" s="173" t="s">
        <v>3877</v>
      </c>
      <c r="C223" s="213"/>
      <c r="D223" s="203"/>
    </row>
    <row r="224" spans="1:4" ht="19.5" thickBot="1">
      <c r="A224" s="116" t="s">
        <v>3992</v>
      </c>
      <c r="B224" s="173" t="s">
        <v>3878</v>
      </c>
      <c r="C224" s="214">
        <v>451</v>
      </c>
      <c r="D224" s="203"/>
    </row>
    <row r="225" spans="1:4" ht="19.5" thickBot="1">
      <c r="A225" s="116" t="s">
        <v>3993</v>
      </c>
      <c r="B225" s="173" t="s">
        <v>3029</v>
      </c>
      <c r="C225" s="214">
        <v>451</v>
      </c>
      <c r="D225" s="203"/>
    </row>
    <row r="226" spans="1:4" ht="19.5" thickBot="1">
      <c r="A226" s="116" t="s">
        <v>3994</v>
      </c>
      <c r="B226" s="173" t="s">
        <v>3879</v>
      </c>
      <c r="C226" s="214">
        <v>451</v>
      </c>
      <c r="D226" s="203"/>
    </row>
    <row r="227" spans="1:4" ht="19.5" thickBot="1">
      <c r="A227" s="116" t="s">
        <v>3680</v>
      </c>
      <c r="B227" s="173" t="s">
        <v>3880</v>
      </c>
      <c r="C227" s="213"/>
      <c r="D227" s="203"/>
    </row>
    <row r="228" spans="1:4" ht="19.5" thickBot="1">
      <c r="A228" s="116" t="s">
        <v>3995</v>
      </c>
      <c r="B228" s="173" t="s">
        <v>6103</v>
      </c>
      <c r="C228" s="214">
        <v>453</v>
      </c>
      <c r="D228" s="203"/>
    </row>
    <row r="229" spans="1:4" ht="19.5" thickBot="1">
      <c r="A229" s="116" t="s">
        <v>3996</v>
      </c>
      <c r="B229" s="173" t="s">
        <v>3881</v>
      </c>
      <c r="C229" s="214">
        <v>453</v>
      </c>
      <c r="D229" s="203"/>
    </row>
    <row r="230" spans="1:4" ht="19.5" thickBot="1">
      <c r="A230" s="116" t="s">
        <v>3997</v>
      </c>
      <c r="B230" s="173" t="s">
        <v>6104</v>
      </c>
      <c r="C230" s="214">
        <v>453</v>
      </c>
      <c r="D230" s="203"/>
    </row>
    <row r="231" spans="1:4" ht="19.5" thickBot="1">
      <c r="A231" s="116" t="s">
        <v>3998</v>
      </c>
      <c r="B231" s="173" t="s">
        <v>3035</v>
      </c>
      <c r="C231" s="214">
        <v>453</v>
      </c>
      <c r="D231" s="203"/>
    </row>
    <row r="232" spans="1:4" ht="19.5" thickBot="1">
      <c r="A232" s="116" t="s">
        <v>3999</v>
      </c>
      <c r="B232" s="173" t="s">
        <v>4177</v>
      </c>
      <c r="C232" s="214">
        <v>453</v>
      </c>
      <c r="D232" s="203"/>
    </row>
    <row r="233" spans="1:4" ht="19.5" thickBot="1">
      <c r="A233" s="116" t="s">
        <v>4000</v>
      </c>
      <c r="B233" s="173" t="s">
        <v>3038</v>
      </c>
      <c r="C233" s="214">
        <v>453</v>
      </c>
      <c r="D233" s="203"/>
    </row>
    <row r="234" spans="1:4" ht="19.5" thickBot="1">
      <c r="A234" s="116" t="s">
        <v>3681</v>
      </c>
      <c r="B234" s="173" t="s">
        <v>3882</v>
      </c>
      <c r="C234" s="213">
        <v>454</v>
      </c>
      <c r="D234" s="203"/>
    </row>
    <row r="235" spans="1:4" ht="19.5" thickBot="1">
      <c r="A235" s="116" t="s">
        <v>3682</v>
      </c>
      <c r="B235" s="173" t="s">
        <v>3883</v>
      </c>
      <c r="C235" s="213"/>
      <c r="D235" s="203"/>
    </row>
    <row r="236" spans="1:4" ht="19.5" thickBot="1">
      <c r="A236" s="116" t="s">
        <v>4224</v>
      </c>
      <c r="B236" s="173" t="s">
        <v>4178</v>
      </c>
      <c r="C236" s="214">
        <v>456</v>
      </c>
      <c r="D236" s="203"/>
    </row>
    <row r="237" spans="1:4" ht="19.5" thickBot="1">
      <c r="A237" s="116" t="s">
        <v>4225</v>
      </c>
      <c r="B237" s="173" t="s">
        <v>6105</v>
      </c>
      <c r="C237" s="214">
        <v>456</v>
      </c>
      <c r="D237" s="203"/>
    </row>
    <row r="238" spans="1:4" ht="19.5" thickBot="1">
      <c r="A238" s="116" t="s">
        <v>3683</v>
      </c>
      <c r="B238" s="173" t="s">
        <v>6106</v>
      </c>
      <c r="C238" s="213">
        <v>456</v>
      </c>
      <c r="D238" s="203"/>
    </row>
    <row r="239" spans="1:4" ht="19.5" thickBot="1">
      <c r="A239" s="116" t="s">
        <v>3685</v>
      </c>
      <c r="B239" s="173" t="s">
        <v>3884</v>
      </c>
      <c r="C239" s="213"/>
      <c r="D239" s="203"/>
    </row>
    <row r="240" spans="1:4" ht="19.5" thickBot="1">
      <c r="A240" s="116" t="s">
        <v>4001</v>
      </c>
      <c r="B240" s="173" t="s">
        <v>3885</v>
      </c>
      <c r="C240" s="214">
        <v>456</v>
      </c>
      <c r="D240" s="203"/>
    </row>
    <row r="241" spans="1:4" ht="19.5" thickBot="1">
      <c r="A241" s="116" t="s">
        <v>4002</v>
      </c>
      <c r="B241" s="173" t="s">
        <v>4179</v>
      </c>
      <c r="C241" s="214">
        <v>456</v>
      </c>
      <c r="D241" s="203"/>
    </row>
    <row r="242" spans="1:4" ht="19.5" thickBot="1">
      <c r="A242" s="116" t="s">
        <v>4003</v>
      </c>
      <c r="B242" s="173" t="s">
        <v>4180</v>
      </c>
      <c r="C242" s="214">
        <v>456</v>
      </c>
      <c r="D242" s="203"/>
    </row>
    <row r="243" spans="1:4" ht="19.5" thickBot="1">
      <c r="A243" s="116" t="s">
        <v>4004</v>
      </c>
      <c r="B243" s="173" t="s">
        <v>4181</v>
      </c>
      <c r="C243" s="214">
        <v>456</v>
      </c>
      <c r="D243" s="203"/>
    </row>
    <row r="244" spans="1:4" ht="19.5" thickBot="1">
      <c r="A244" s="116" t="s">
        <v>3686</v>
      </c>
      <c r="B244" s="173" t="s">
        <v>3886</v>
      </c>
      <c r="C244" s="213">
        <v>456</v>
      </c>
      <c r="D244" s="203"/>
    </row>
    <row r="245" spans="1:4" ht="19.5" thickBot="1">
      <c r="A245" s="116" t="s">
        <v>4005</v>
      </c>
      <c r="B245" s="173" t="s">
        <v>3668</v>
      </c>
      <c r="C245" s="213"/>
      <c r="D245" s="203"/>
    </row>
    <row r="246" spans="1:4" ht="19.5" thickBot="1">
      <c r="A246" s="116" t="s">
        <v>4006</v>
      </c>
      <c r="B246" s="173" t="s">
        <v>3887</v>
      </c>
      <c r="C246" s="213">
        <v>460</v>
      </c>
      <c r="D246" s="203"/>
    </row>
    <row r="247" spans="1:4" ht="19.5" thickBot="1">
      <c r="A247" s="116" t="s">
        <v>4007</v>
      </c>
      <c r="B247" s="173" t="s">
        <v>3888</v>
      </c>
      <c r="C247" s="213">
        <v>460</v>
      </c>
      <c r="D247" s="203"/>
    </row>
    <row r="248" spans="1:4" ht="19.5" thickBot="1">
      <c r="A248" s="116" t="s">
        <v>4008</v>
      </c>
      <c r="B248" s="173" t="s">
        <v>3889</v>
      </c>
      <c r="C248" s="213">
        <v>460</v>
      </c>
      <c r="D248" s="203"/>
    </row>
    <row r="249" spans="1:4" ht="19.5" thickBot="1">
      <c r="A249" s="116" t="s">
        <v>3688</v>
      </c>
      <c r="B249" s="173" t="s">
        <v>3890</v>
      </c>
      <c r="C249" s="213"/>
      <c r="D249" s="203"/>
    </row>
    <row r="250" spans="1:4" ht="19.5" thickBot="1">
      <c r="A250" s="116" t="s">
        <v>3689</v>
      </c>
      <c r="B250" s="173" t="s">
        <v>3684</v>
      </c>
      <c r="C250" s="213">
        <v>411</v>
      </c>
      <c r="D250" s="203"/>
    </row>
    <row r="251" spans="1:4" ht="19.5" thickBot="1">
      <c r="A251" s="116" t="s">
        <v>3690</v>
      </c>
      <c r="B251" s="173" t="s">
        <v>3891</v>
      </c>
      <c r="C251" s="213"/>
      <c r="D251" s="203"/>
    </row>
    <row r="252" spans="1:4" ht="19.5" thickBot="1">
      <c r="A252" s="116" t="s">
        <v>4009</v>
      </c>
      <c r="B252" s="173" t="s">
        <v>3665</v>
      </c>
      <c r="C252" s="213">
        <v>470</v>
      </c>
      <c r="D252" s="203"/>
    </row>
    <row r="253" spans="1:4" ht="19.5" thickBot="1">
      <c r="A253" s="116" t="s">
        <v>4010</v>
      </c>
      <c r="B253" s="173" t="s">
        <v>3892</v>
      </c>
      <c r="C253" s="213">
        <v>470</v>
      </c>
      <c r="D253" s="203"/>
    </row>
    <row r="254" spans="1:4" ht="19.5" thickBot="1">
      <c r="A254" s="116" t="s">
        <v>3691</v>
      </c>
      <c r="B254" s="173" t="s">
        <v>3893</v>
      </c>
      <c r="C254" s="213">
        <v>470</v>
      </c>
      <c r="D254" s="203"/>
    </row>
    <row r="255" spans="1:4" ht="19.5" thickBot="1">
      <c r="A255" s="116" t="s">
        <v>4011</v>
      </c>
      <c r="B255" s="173" t="s">
        <v>3679</v>
      </c>
      <c r="C255" s="213">
        <v>470</v>
      </c>
      <c r="D255" s="203"/>
    </row>
    <row r="256" spans="1:4" ht="19.5" thickBot="1">
      <c r="A256" s="116" t="s">
        <v>4012</v>
      </c>
      <c r="B256" s="173" t="s">
        <v>4182</v>
      </c>
      <c r="C256" s="213">
        <v>490</v>
      </c>
      <c r="D256" s="203"/>
    </row>
    <row r="257" spans="1:4" ht="19.5" thickBot="1">
      <c r="A257" s="116" t="s">
        <v>4013</v>
      </c>
      <c r="B257" s="173" t="s">
        <v>1066</v>
      </c>
      <c r="C257" s="213">
        <v>490</v>
      </c>
      <c r="D257" s="203"/>
    </row>
    <row r="258" spans="1:4" ht="19.5" thickBot="1">
      <c r="A258" s="116" t="s">
        <v>4014</v>
      </c>
      <c r="B258" s="173" t="s">
        <v>6107</v>
      </c>
      <c r="C258" s="213">
        <v>490</v>
      </c>
      <c r="D258" s="203"/>
    </row>
    <row r="259" spans="1:4" ht="19.5" thickBot="1">
      <c r="A259" s="116" t="s">
        <v>4015</v>
      </c>
      <c r="B259" s="173" t="s">
        <v>3894</v>
      </c>
      <c r="C259" s="213">
        <v>490</v>
      </c>
      <c r="D259" s="203"/>
    </row>
    <row r="260" spans="1:4" ht="19.5" thickBot="1">
      <c r="A260" s="116" t="s">
        <v>4016</v>
      </c>
      <c r="B260" s="173" t="s">
        <v>3895</v>
      </c>
      <c r="C260" s="213"/>
      <c r="D260" s="203"/>
    </row>
    <row r="261" spans="1:4" ht="19.5" thickBot="1">
      <c r="A261" s="116" t="s">
        <v>4017</v>
      </c>
      <c r="B261" s="173" t="s">
        <v>6108</v>
      </c>
      <c r="C261" s="214">
        <v>490</v>
      </c>
      <c r="D261" s="203"/>
    </row>
    <row r="262" spans="1:4" ht="19.5" thickBot="1">
      <c r="A262" s="116" t="s">
        <v>4018</v>
      </c>
      <c r="B262" s="173" t="s">
        <v>4183</v>
      </c>
      <c r="C262" s="214">
        <v>490</v>
      </c>
      <c r="D262" s="203"/>
    </row>
    <row r="263" spans="1:4" ht="19.5" thickBot="1">
      <c r="A263" s="116" t="s">
        <v>4019</v>
      </c>
      <c r="B263" s="173" t="s">
        <v>3687</v>
      </c>
      <c r="C263" s="214">
        <v>490</v>
      </c>
      <c r="D263" s="203"/>
    </row>
    <row r="264" spans="1:4" ht="19.5" thickBot="1">
      <c r="A264" s="116" t="s">
        <v>4020</v>
      </c>
      <c r="B264" s="173" t="s">
        <v>6109</v>
      </c>
      <c r="C264" s="213">
        <v>133</v>
      </c>
      <c r="D264" s="203"/>
    </row>
    <row r="265" spans="1:4" ht="19.5" thickBot="1">
      <c r="A265" s="116" t="s">
        <v>3692</v>
      </c>
      <c r="B265" s="173" t="s">
        <v>3896</v>
      </c>
      <c r="C265" s="213"/>
      <c r="D265" s="203"/>
    </row>
    <row r="266" spans="1:4" ht="19.5" thickBot="1">
      <c r="A266" s="116" t="s">
        <v>3694</v>
      </c>
      <c r="B266" s="173" t="s">
        <v>3897</v>
      </c>
      <c r="C266" s="213"/>
      <c r="D266" s="203"/>
    </row>
    <row r="267" spans="1:4" ht="19.5" thickBot="1">
      <c r="A267" s="116" t="s">
        <v>3695</v>
      </c>
      <c r="B267" s="173" t="s">
        <v>4184</v>
      </c>
      <c r="C267" s="213">
        <v>320</v>
      </c>
      <c r="D267" s="203"/>
    </row>
    <row r="268" spans="1:4" ht="19.5" thickBot="1">
      <c r="A268" s="116" t="s">
        <v>3696</v>
      </c>
      <c r="B268" s="173" t="s">
        <v>3061</v>
      </c>
      <c r="C268" s="213">
        <v>320</v>
      </c>
      <c r="D268" s="203"/>
    </row>
    <row r="269" spans="1:4" ht="19.5" thickBot="1">
      <c r="A269" s="116" t="s">
        <v>3697</v>
      </c>
      <c r="B269" s="173" t="s">
        <v>3898</v>
      </c>
      <c r="C269" s="213">
        <v>320</v>
      </c>
      <c r="D269" s="203"/>
    </row>
    <row r="270" spans="1:4" ht="19.5" thickBot="1">
      <c r="A270" s="116" t="s">
        <v>3698</v>
      </c>
      <c r="B270" s="173" t="s">
        <v>3899</v>
      </c>
      <c r="C270" s="212"/>
      <c r="D270" s="203"/>
    </row>
    <row r="271" spans="1:4" ht="19.5" thickBot="1">
      <c r="A271" s="116" t="s">
        <v>3699</v>
      </c>
      <c r="B271" s="173" t="s">
        <v>3900</v>
      </c>
      <c r="C271" s="213">
        <v>380</v>
      </c>
      <c r="D271" s="203"/>
    </row>
    <row r="272" spans="1:4" ht="19.5" thickBot="1">
      <c r="A272" s="116" t="s">
        <v>3700</v>
      </c>
      <c r="B272" s="173" t="s">
        <v>3060</v>
      </c>
      <c r="C272" s="213">
        <v>380</v>
      </c>
      <c r="D272" s="203"/>
    </row>
    <row r="273" spans="1:4" ht="19.5" thickBot="1">
      <c r="A273" s="116" t="s">
        <v>3701</v>
      </c>
      <c r="B273" s="173" t="s">
        <v>3901</v>
      </c>
      <c r="C273" s="213">
        <v>380</v>
      </c>
      <c r="D273" s="203"/>
    </row>
    <row r="274" spans="1:4" ht="19.5" thickBot="1">
      <c r="A274" s="116" t="s">
        <v>3702</v>
      </c>
      <c r="B274" s="173" t="s">
        <v>6110</v>
      </c>
      <c r="C274" s="213"/>
      <c r="D274" s="203"/>
    </row>
    <row r="275" spans="1:4" ht="19.5" thickBot="1">
      <c r="A275" s="116" t="s">
        <v>3703</v>
      </c>
      <c r="B275" s="173" t="s">
        <v>3902</v>
      </c>
      <c r="C275" s="212"/>
      <c r="D275" s="203"/>
    </row>
    <row r="276" spans="1:4" ht="19.5" thickBot="1">
      <c r="A276" s="116" t="s">
        <v>4021</v>
      </c>
      <c r="B276" s="173" t="s">
        <v>3065</v>
      </c>
      <c r="C276" s="213">
        <v>511</v>
      </c>
      <c r="D276" s="203"/>
    </row>
    <row r="277" spans="1:4" ht="19.5" thickBot="1">
      <c r="A277" s="116" t="s">
        <v>4022</v>
      </c>
      <c r="B277" s="173" t="s">
        <v>3066</v>
      </c>
      <c r="C277" s="213">
        <v>512</v>
      </c>
      <c r="D277" s="203"/>
    </row>
    <row r="278" spans="1:4" ht="19.5" thickBot="1">
      <c r="A278" s="116" t="s">
        <v>4023</v>
      </c>
      <c r="B278" s="173" t="s">
        <v>3067</v>
      </c>
      <c r="C278" s="213">
        <v>513</v>
      </c>
      <c r="D278" s="203"/>
    </row>
    <row r="279" spans="1:4" ht="19.5" thickBot="1">
      <c r="A279" s="116" t="s">
        <v>3704</v>
      </c>
      <c r="B279" s="173" t="s">
        <v>1125</v>
      </c>
      <c r="C279" s="213">
        <v>520</v>
      </c>
      <c r="D279" s="203"/>
    </row>
    <row r="280" spans="1:4" ht="19.5" thickBot="1">
      <c r="A280" s="116" t="s">
        <v>3705</v>
      </c>
      <c r="B280" s="173" t="s">
        <v>6111</v>
      </c>
      <c r="C280" s="213">
        <v>540</v>
      </c>
      <c r="D280" s="203"/>
    </row>
    <row r="281" spans="1:4" ht="19.5" thickBot="1">
      <c r="A281" s="116" t="s">
        <v>3706</v>
      </c>
      <c r="B281" s="173" t="s">
        <v>3903</v>
      </c>
      <c r="C281" s="213">
        <v>540</v>
      </c>
      <c r="D281" s="203"/>
    </row>
    <row r="282" spans="1:4" ht="19.5" thickBot="1">
      <c r="A282" s="116" t="s">
        <v>3707</v>
      </c>
      <c r="B282" s="173" t="s">
        <v>2996</v>
      </c>
      <c r="C282" s="213"/>
      <c r="D282" s="203"/>
    </row>
    <row r="283" spans="1:4" ht="19.5" thickBot="1">
      <c r="A283" s="116" t="s">
        <v>3708</v>
      </c>
      <c r="B283" s="173" t="s">
        <v>3904</v>
      </c>
      <c r="C283" s="213">
        <v>830</v>
      </c>
      <c r="D283" s="203"/>
    </row>
    <row r="284" spans="1:4" ht="19.5" thickBot="1">
      <c r="A284" s="116" t="s">
        <v>3709</v>
      </c>
      <c r="B284" s="173" t="s">
        <v>3905</v>
      </c>
      <c r="C284" s="213">
        <v>830</v>
      </c>
      <c r="D284" s="203"/>
    </row>
    <row r="285" spans="1:4" ht="19.5" thickBot="1">
      <c r="A285" s="116" t="s">
        <v>3710</v>
      </c>
      <c r="B285" s="173" t="s">
        <v>4185</v>
      </c>
      <c r="C285" s="212">
        <v>133</v>
      </c>
      <c r="D285" s="203"/>
    </row>
    <row r="286" spans="1:4" ht="19.5" thickBot="1">
      <c r="A286" s="116" t="s">
        <v>4024</v>
      </c>
      <c r="B286" s="173" t="s">
        <v>3906</v>
      </c>
      <c r="C286" s="213">
        <v>170</v>
      </c>
      <c r="D286" s="203"/>
    </row>
    <row r="287" spans="1:4" ht="19.5" thickBot="1">
      <c r="A287" s="116" t="s">
        <v>3720</v>
      </c>
      <c r="B287" s="173" t="s">
        <v>1138</v>
      </c>
      <c r="C287" s="212">
        <v>133</v>
      </c>
      <c r="D287" s="203"/>
    </row>
    <row r="288" spans="1:4" ht="19.5" thickBot="1">
      <c r="A288" s="116" t="s">
        <v>3721</v>
      </c>
      <c r="B288" s="173" t="s">
        <v>3907</v>
      </c>
      <c r="C288" s="213"/>
      <c r="D288" s="203"/>
    </row>
    <row r="289" spans="1:4" ht="19.5" thickBot="1">
      <c r="A289" s="116" t="s">
        <v>4025</v>
      </c>
      <c r="B289" s="173" t="s">
        <v>3908</v>
      </c>
      <c r="C289" s="213"/>
      <c r="D289" s="203"/>
    </row>
    <row r="290" spans="1:4" ht="19.5" thickBot="1">
      <c r="A290" s="116" t="s">
        <v>4026</v>
      </c>
      <c r="B290" s="173" t="s">
        <v>6112</v>
      </c>
      <c r="C290" s="214">
        <v>990</v>
      </c>
      <c r="D290" s="203"/>
    </row>
    <row r="291" spans="1:4" ht="19.5" thickBot="1">
      <c r="A291" s="116" t="s">
        <v>4027</v>
      </c>
      <c r="B291" s="173" t="s">
        <v>3909</v>
      </c>
      <c r="C291" s="214">
        <v>990</v>
      </c>
      <c r="D291" s="203"/>
    </row>
    <row r="292" spans="1:4" ht="19.5" thickBot="1">
      <c r="A292" s="116" t="s">
        <v>4028</v>
      </c>
      <c r="B292" s="173" t="s">
        <v>6113</v>
      </c>
      <c r="C292" s="216"/>
      <c r="D292" s="203"/>
    </row>
    <row r="293" spans="1:4" ht="19.5" thickBot="1">
      <c r="A293" s="116" t="s">
        <v>4029</v>
      </c>
      <c r="B293" s="173" t="s">
        <v>6112</v>
      </c>
      <c r="C293" s="214">
        <v>1060</v>
      </c>
      <c r="D293" s="203"/>
    </row>
    <row r="294" spans="1:4" ht="19.5" thickBot="1">
      <c r="A294" s="116" t="s">
        <v>4030</v>
      </c>
      <c r="B294" s="173" t="s">
        <v>3909</v>
      </c>
      <c r="C294" s="214">
        <v>1060</v>
      </c>
      <c r="D294" s="203"/>
    </row>
    <row r="295" spans="1:4" ht="19.5" thickBot="1">
      <c r="A295" s="116" t="s">
        <v>4031</v>
      </c>
      <c r="B295" s="173" t="s">
        <v>4186</v>
      </c>
      <c r="C295" s="213"/>
      <c r="D295" s="203"/>
    </row>
    <row r="296" spans="1:4" ht="19.5" thickBot="1">
      <c r="A296" s="116" t="s">
        <v>4032</v>
      </c>
      <c r="B296" s="173" t="s">
        <v>6112</v>
      </c>
      <c r="C296" s="214">
        <v>1060</v>
      </c>
      <c r="D296" s="203"/>
    </row>
    <row r="297" spans="1:4" ht="19.5" thickBot="1">
      <c r="A297" s="116" t="s">
        <v>4033</v>
      </c>
      <c r="B297" s="173" t="s">
        <v>3909</v>
      </c>
      <c r="C297" s="214">
        <v>1060</v>
      </c>
      <c r="D297" s="203"/>
    </row>
    <row r="298" spans="1:4" ht="19.5" thickBot="1">
      <c r="A298" s="116" t="s">
        <v>4034</v>
      </c>
      <c r="B298" s="173" t="s">
        <v>4187</v>
      </c>
      <c r="C298" s="213"/>
      <c r="D298" s="203"/>
    </row>
    <row r="299" spans="1:4" ht="19.5" thickBot="1">
      <c r="A299" s="116" t="s">
        <v>4035</v>
      </c>
      <c r="B299" s="173" t="s">
        <v>6112</v>
      </c>
      <c r="C299" s="214">
        <v>1060</v>
      </c>
      <c r="D299" s="203"/>
    </row>
    <row r="300" spans="1:4" ht="19.5" thickBot="1">
      <c r="A300" s="116" t="s">
        <v>4036</v>
      </c>
      <c r="B300" s="173" t="s">
        <v>3909</v>
      </c>
      <c r="C300" s="214">
        <v>1060</v>
      </c>
      <c r="D300" s="203"/>
    </row>
    <row r="301" spans="1:4" ht="19.5" thickBot="1">
      <c r="A301" s="116" t="s">
        <v>4037</v>
      </c>
      <c r="B301" s="173" t="s">
        <v>3910</v>
      </c>
      <c r="C301" s="213"/>
      <c r="D301" s="203"/>
    </row>
    <row r="302" spans="1:4" ht="19.5" thickBot="1">
      <c r="A302" s="116" t="s">
        <v>4038</v>
      </c>
      <c r="B302" s="173" t="s">
        <v>6112</v>
      </c>
      <c r="C302" s="214">
        <v>490</v>
      </c>
      <c r="D302" s="203"/>
    </row>
    <row r="303" spans="1:4" ht="19.5" thickBot="1">
      <c r="A303" s="116" t="s">
        <v>4039</v>
      </c>
      <c r="B303" s="173" t="s">
        <v>3909</v>
      </c>
      <c r="C303" s="214">
        <v>490</v>
      </c>
      <c r="D303" s="203"/>
    </row>
    <row r="304" spans="1:4" ht="19.5" thickBot="1">
      <c r="A304" s="116" t="s">
        <v>4040</v>
      </c>
      <c r="B304" s="173" t="s">
        <v>4188</v>
      </c>
      <c r="C304" s="213"/>
      <c r="D304" s="203"/>
    </row>
    <row r="305" spans="1:4" ht="19.5" thickBot="1">
      <c r="A305" s="116" t="s">
        <v>4041</v>
      </c>
      <c r="B305" s="173" t="s">
        <v>6114</v>
      </c>
      <c r="C305" s="214">
        <v>490</v>
      </c>
      <c r="D305" s="203"/>
    </row>
    <row r="306" spans="1:4" ht="19.5" thickBot="1">
      <c r="A306" s="116" t="s">
        <v>4042</v>
      </c>
      <c r="B306" s="173" t="s">
        <v>3911</v>
      </c>
      <c r="C306" s="214">
        <v>490</v>
      </c>
      <c r="D306" s="203"/>
    </row>
    <row r="307" spans="1:4" ht="19.5" thickBot="1">
      <c r="A307" s="116" t="s">
        <v>4043</v>
      </c>
      <c r="B307" s="173" t="s">
        <v>3912</v>
      </c>
      <c r="C307" s="213"/>
      <c r="D307" s="203"/>
    </row>
    <row r="308" spans="1:4" ht="19.5" thickBot="1">
      <c r="A308" s="116" t="s">
        <v>4044</v>
      </c>
      <c r="B308" s="173" t="s">
        <v>3913</v>
      </c>
      <c r="C308" s="214">
        <v>490</v>
      </c>
      <c r="D308" s="203"/>
    </row>
    <row r="309" spans="1:4" ht="19.5" thickBot="1">
      <c r="A309" s="116" t="s">
        <v>4045</v>
      </c>
      <c r="B309" s="173" t="s">
        <v>3914</v>
      </c>
      <c r="C309" s="214">
        <v>490</v>
      </c>
      <c r="D309" s="203"/>
    </row>
    <row r="310" spans="1:4" ht="19.5" thickBot="1">
      <c r="A310" s="116" t="s">
        <v>4046</v>
      </c>
      <c r="B310" s="173" t="s">
        <v>6115</v>
      </c>
      <c r="C310" s="213"/>
      <c r="D310" s="203"/>
    </row>
    <row r="311" spans="1:4" ht="19.5" thickBot="1">
      <c r="A311" s="116" t="s">
        <v>4047</v>
      </c>
      <c r="B311" s="173" t="s">
        <v>3915</v>
      </c>
      <c r="C311" s="214">
        <v>490</v>
      </c>
      <c r="D311" s="203"/>
    </row>
    <row r="312" spans="1:4" ht="19.5" thickBot="1">
      <c r="A312" s="116" t="s">
        <v>4048</v>
      </c>
      <c r="B312" s="173" t="s">
        <v>3916</v>
      </c>
      <c r="C312" s="214">
        <v>490</v>
      </c>
      <c r="D312" s="203"/>
    </row>
    <row r="313" spans="1:4" ht="19.5" thickBot="1">
      <c r="A313" s="116" t="s">
        <v>4049</v>
      </c>
      <c r="B313" s="173" t="s">
        <v>6116</v>
      </c>
      <c r="C313" s="213"/>
      <c r="D313" s="203"/>
    </row>
    <row r="314" spans="1:4" ht="19.5" thickBot="1">
      <c r="A314" s="116" t="s">
        <v>4226</v>
      </c>
      <c r="B314" s="173" t="s">
        <v>4189</v>
      </c>
      <c r="C314" s="213"/>
      <c r="D314" s="203"/>
    </row>
    <row r="315" spans="1:4" ht="19.5" thickBot="1">
      <c r="A315" s="116" t="s">
        <v>4227</v>
      </c>
      <c r="B315" s="173" t="s">
        <v>4190</v>
      </c>
      <c r="C315" s="213"/>
      <c r="D315" s="203"/>
    </row>
    <row r="316" spans="1:4" ht="19.5" thickBot="1">
      <c r="A316" s="116" t="s">
        <v>4050</v>
      </c>
      <c r="B316" s="173" t="s">
        <v>3917</v>
      </c>
      <c r="C316" s="213"/>
      <c r="D316" s="203"/>
    </row>
    <row r="317" spans="1:4" ht="19.5" thickBot="1">
      <c r="A317" s="116" t="s">
        <v>3711</v>
      </c>
      <c r="B317" s="173" t="s">
        <v>4191</v>
      </c>
      <c r="C317" s="213"/>
      <c r="D317" s="203"/>
    </row>
    <row r="318" spans="1:4" ht="19.5" thickBot="1">
      <c r="A318" s="116" t="s">
        <v>3712</v>
      </c>
      <c r="B318" s="173" t="s">
        <v>2385</v>
      </c>
      <c r="C318" s="213">
        <v>180</v>
      </c>
      <c r="D318" s="203"/>
    </row>
    <row r="319" spans="1:4" ht="19.5" thickBot="1">
      <c r="A319" s="116" t="s">
        <v>3713</v>
      </c>
      <c r="B319" s="173" t="s">
        <v>6117</v>
      </c>
      <c r="C319" s="213">
        <v>180</v>
      </c>
      <c r="D319" s="203"/>
    </row>
    <row r="320" spans="1:4" ht="19.5" thickBot="1">
      <c r="A320" s="116" t="s">
        <v>3714</v>
      </c>
      <c r="B320" s="173" t="s">
        <v>4192</v>
      </c>
      <c r="C320" s="213">
        <v>180</v>
      </c>
      <c r="D320" s="203"/>
    </row>
    <row r="321" spans="1:4" ht="19.5" thickBot="1">
      <c r="A321" s="116" t="s">
        <v>3715</v>
      </c>
      <c r="B321" s="173" t="s">
        <v>6118</v>
      </c>
      <c r="C321" s="213">
        <v>180</v>
      </c>
      <c r="D321" s="203"/>
    </row>
    <row r="322" spans="1:4" ht="19.5" thickBot="1">
      <c r="A322" s="116" t="s">
        <v>3716</v>
      </c>
      <c r="B322" s="173" t="s">
        <v>4193</v>
      </c>
      <c r="C322" s="213">
        <v>180</v>
      </c>
      <c r="D322" s="203"/>
    </row>
    <row r="323" spans="1:4" ht="19.5" thickBot="1">
      <c r="A323" s="116" t="s">
        <v>3717</v>
      </c>
      <c r="B323" s="173" t="s">
        <v>3918</v>
      </c>
      <c r="C323" s="213"/>
      <c r="D323" s="203"/>
    </row>
    <row r="324" spans="1:4" ht="19.5" thickBot="1">
      <c r="A324" s="116" t="s">
        <v>4051</v>
      </c>
      <c r="B324" s="173" t="s">
        <v>6119</v>
      </c>
      <c r="C324" s="213">
        <v>180</v>
      </c>
      <c r="D324" s="203"/>
    </row>
    <row r="325" spans="1:4" ht="19.5" thickBot="1">
      <c r="A325" s="116" t="s">
        <v>4052</v>
      </c>
      <c r="B325" s="173" t="s">
        <v>3919</v>
      </c>
      <c r="C325" s="213">
        <v>180</v>
      </c>
      <c r="D325" s="203"/>
    </row>
    <row r="326" spans="1:4" ht="19.5" thickBot="1">
      <c r="A326" s="116" t="s">
        <v>4053</v>
      </c>
      <c r="B326" s="173" t="s">
        <v>6120</v>
      </c>
      <c r="C326" s="213">
        <v>180</v>
      </c>
      <c r="D326" s="203"/>
    </row>
    <row r="327" spans="1:4" ht="19.5" thickBot="1">
      <c r="A327" s="116" t="s">
        <v>4054</v>
      </c>
      <c r="B327" s="173" t="s">
        <v>4194</v>
      </c>
      <c r="C327" s="213"/>
      <c r="D327" s="203"/>
    </row>
    <row r="328" spans="1:4" ht="18.75">
      <c r="A328" s="116" t="s">
        <v>4228</v>
      </c>
      <c r="B328" s="173" t="s">
        <v>6121</v>
      </c>
      <c r="C328" s="215"/>
      <c r="D328" s="203"/>
    </row>
    <row r="329" spans="1:4" ht="18.75" customHeight="1">
      <c r="A329" s="116" t="s">
        <v>4229</v>
      </c>
      <c r="B329" s="173" t="s">
        <v>6122</v>
      </c>
      <c r="C329" s="215"/>
      <c r="D329" s="203"/>
    </row>
    <row r="330" spans="1:4" ht="18.75" customHeight="1">
      <c r="A330" s="116" t="s">
        <v>4230</v>
      </c>
      <c r="B330" s="173" t="s">
        <v>6123</v>
      </c>
      <c r="C330" s="215"/>
      <c r="D330" s="203"/>
    </row>
    <row r="331" spans="1:4" ht="19.5" thickBot="1">
      <c r="A331" s="116" t="s">
        <v>4055</v>
      </c>
      <c r="B331" s="173" t="s">
        <v>6124</v>
      </c>
      <c r="C331" s="213">
        <v>180</v>
      </c>
      <c r="D331" s="203"/>
    </row>
    <row r="332" spans="1:4" ht="19.5" thickBot="1">
      <c r="A332" s="116" t="s">
        <v>4056</v>
      </c>
      <c r="B332" s="173" t="s">
        <v>3920</v>
      </c>
      <c r="C332" s="213">
        <v>180</v>
      </c>
      <c r="D332" s="203"/>
    </row>
    <row r="333" spans="1:4" ht="19.5" thickBot="1">
      <c r="A333" s="116" t="s">
        <v>4057</v>
      </c>
      <c r="B333" s="173" t="s">
        <v>6125</v>
      </c>
      <c r="C333" s="213">
        <v>180</v>
      </c>
      <c r="D333" s="203"/>
    </row>
    <row r="334" spans="1:4" ht="19.5" thickBot="1">
      <c r="A334" s="116" t="s">
        <v>4058</v>
      </c>
      <c r="B334" s="173" t="s">
        <v>3921</v>
      </c>
      <c r="C334" s="212"/>
      <c r="D334" s="203"/>
    </row>
    <row r="335" spans="1:4" ht="19.5" thickBot="1">
      <c r="A335" s="116" t="s">
        <v>4059</v>
      </c>
      <c r="B335" s="173" t="s">
        <v>6126</v>
      </c>
      <c r="C335" s="213">
        <v>180</v>
      </c>
      <c r="D335" s="203"/>
    </row>
    <row r="336" spans="1:4" ht="19.5" thickBot="1">
      <c r="A336" s="116" t="s">
        <v>4060</v>
      </c>
      <c r="B336" s="173" t="s">
        <v>3922</v>
      </c>
      <c r="C336" s="213">
        <v>180</v>
      </c>
      <c r="D336" s="203"/>
    </row>
    <row r="337" spans="1:4" ht="19.5" thickBot="1">
      <c r="A337" s="116" t="s">
        <v>4061</v>
      </c>
      <c r="B337" s="173" t="s">
        <v>3923</v>
      </c>
      <c r="C337" s="213">
        <v>180</v>
      </c>
      <c r="D337" s="203"/>
    </row>
    <row r="338" spans="1:4" ht="19.5" thickBot="1">
      <c r="A338" s="116" t="s">
        <v>4062</v>
      </c>
      <c r="B338" s="173" t="s">
        <v>3924</v>
      </c>
      <c r="C338" s="213">
        <v>180</v>
      </c>
      <c r="D338" s="203"/>
    </row>
    <row r="339" spans="1:4" ht="19.5" thickBot="1">
      <c r="A339" s="116" t="s">
        <v>4231</v>
      </c>
      <c r="B339" s="173" t="s">
        <v>4195</v>
      </c>
      <c r="C339" s="213">
        <v>180</v>
      </c>
      <c r="D339" s="203"/>
    </row>
    <row r="340" spans="1:4" ht="19.5" thickBot="1">
      <c r="A340" s="116" t="s">
        <v>4063</v>
      </c>
      <c r="B340" s="173" t="s">
        <v>6127</v>
      </c>
      <c r="C340" s="213"/>
      <c r="D340" s="203"/>
    </row>
    <row r="341" spans="1:4" ht="19.5" thickBot="1">
      <c r="A341" s="116" t="s">
        <v>4064</v>
      </c>
      <c r="B341" s="173" t="s">
        <v>6128</v>
      </c>
      <c r="C341" s="213">
        <v>180</v>
      </c>
      <c r="D341" s="203"/>
    </row>
    <row r="342" spans="1:4" ht="19.5" thickBot="1">
      <c r="A342" s="116" t="s">
        <v>4065</v>
      </c>
      <c r="B342" s="173" t="s">
        <v>3925</v>
      </c>
      <c r="C342" s="213">
        <v>180</v>
      </c>
      <c r="D342" s="203"/>
    </row>
    <row r="343" spans="1:4" ht="19.5" thickBot="1">
      <c r="A343" s="116" t="s">
        <v>4066</v>
      </c>
      <c r="B343" s="173" t="s">
        <v>3926</v>
      </c>
      <c r="C343" s="213">
        <v>180</v>
      </c>
      <c r="D343" s="203"/>
    </row>
    <row r="344" spans="1:4" ht="19.5" thickBot="1">
      <c r="A344" s="116" t="s">
        <v>4067</v>
      </c>
      <c r="B344" s="173" t="s">
        <v>3927</v>
      </c>
      <c r="C344" s="213">
        <v>180</v>
      </c>
      <c r="D344" s="203"/>
    </row>
    <row r="345" spans="1:4" ht="19.5" thickBot="1">
      <c r="A345" s="116" t="s">
        <v>4068</v>
      </c>
      <c r="B345" s="173" t="s">
        <v>3928</v>
      </c>
      <c r="C345" s="213">
        <v>180</v>
      </c>
      <c r="D345" s="203"/>
    </row>
    <row r="346" spans="1:4" ht="19.5" thickBot="1">
      <c r="A346" s="116" t="s">
        <v>4069</v>
      </c>
      <c r="B346" s="173" t="s">
        <v>3929</v>
      </c>
      <c r="C346" s="213">
        <v>180</v>
      </c>
      <c r="D346" s="203"/>
    </row>
    <row r="347" spans="1:4" ht="19.5" thickBot="1">
      <c r="A347" s="116" t="s">
        <v>4070</v>
      </c>
      <c r="B347" s="173" t="s">
        <v>6129</v>
      </c>
      <c r="C347" s="213">
        <v>180</v>
      </c>
      <c r="D347" s="203"/>
    </row>
    <row r="348" spans="1:4" ht="19.5" thickBot="1">
      <c r="A348" s="116" t="s">
        <v>4071</v>
      </c>
      <c r="B348" s="173" t="s">
        <v>3930</v>
      </c>
      <c r="C348" s="213">
        <v>180</v>
      </c>
      <c r="D348" s="203"/>
    </row>
    <row r="349" spans="1:4" ht="19.5" thickBot="1">
      <c r="A349" s="116" t="s">
        <v>4072</v>
      </c>
      <c r="B349" s="173" t="s">
        <v>3931</v>
      </c>
      <c r="C349" s="213"/>
      <c r="D349" s="203"/>
    </row>
    <row r="350" spans="1:4" ht="19.5" thickBot="1">
      <c r="A350" s="116" t="s">
        <v>4073</v>
      </c>
      <c r="B350" s="173" t="s">
        <v>3933</v>
      </c>
      <c r="C350" s="213">
        <v>180</v>
      </c>
      <c r="D350" s="203"/>
    </row>
    <row r="351" spans="1:4" ht="19.5" thickBot="1">
      <c r="A351" s="116" t="s">
        <v>4074</v>
      </c>
      <c r="B351" s="173" t="s">
        <v>6130</v>
      </c>
      <c r="C351" s="213">
        <v>180</v>
      </c>
      <c r="D351" s="203"/>
    </row>
    <row r="352" spans="1:4" ht="19.5" thickBot="1">
      <c r="A352" s="116" t="s">
        <v>4075</v>
      </c>
      <c r="B352" s="173" t="s">
        <v>3932</v>
      </c>
      <c r="C352" s="213">
        <v>180</v>
      </c>
      <c r="D352" s="203"/>
    </row>
    <row r="353" spans="1:4" ht="18.75">
      <c r="A353" s="116" t="s">
        <v>4076</v>
      </c>
      <c r="B353" s="173" t="s">
        <v>6131</v>
      </c>
      <c r="C353" s="217">
        <v>180</v>
      </c>
      <c r="D353" s="203"/>
    </row>
    <row r="354" spans="1:4" ht="19.5" thickBot="1">
      <c r="A354" s="116" t="s">
        <v>4077</v>
      </c>
      <c r="B354" s="173" t="s">
        <v>6132</v>
      </c>
      <c r="C354" s="213">
        <v>180</v>
      </c>
      <c r="D354" s="203"/>
    </row>
    <row r="355" spans="1:4" ht="19.5" thickBot="1">
      <c r="A355" s="116" t="s">
        <v>4078</v>
      </c>
      <c r="B355" s="173" t="s">
        <v>3934</v>
      </c>
      <c r="C355" s="213">
        <v>180</v>
      </c>
      <c r="D355" s="203"/>
    </row>
    <row r="356" spans="1:4" ht="19.5" thickBot="1">
      <c r="A356" s="116" t="s">
        <v>4079</v>
      </c>
      <c r="B356" s="173" t="s">
        <v>3935</v>
      </c>
      <c r="C356" s="213"/>
      <c r="D356" s="203"/>
    </row>
    <row r="357" spans="1:4" ht="19.5" thickBot="1">
      <c r="A357" s="116" t="s">
        <v>4080</v>
      </c>
      <c r="B357" s="173" t="s">
        <v>6133</v>
      </c>
      <c r="C357" s="213">
        <v>180</v>
      </c>
      <c r="D357" s="203"/>
    </row>
    <row r="358" spans="1:4" ht="19.5" thickBot="1">
      <c r="A358" s="116" t="s">
        <v>4081</v>
      </c>
      <c r="B358" s="173" t="s">
        <v>3936</v>
      </c>
      <c r="C358" s="213">
        <v>180</v>
      </c>
      <c r="D358" s="203"/>
    </row>
    <row r="359" spans="1:4" ht="19.5" thickBot="1">
      <c r="A359" s="116" t="s">
        <v>4082</v>
      </c>
      <c r="B359" s="173" t="s">
        <v>6134</v>
      </c>
      <c r="C359" s="213">
        <v>180</v>
      </c>
      <c r="D359" s="203"/>
    </row>
    <row r="360" spans="1:4" ht="19.5" thickBot="1">
      <c r="A360" s="116" t="s">
        <v>4083</v>
      </c>
      <c r="B360" s="173" t="s">
        <v>6135</v>
      </c>
      <c r="C360" s="213">
        <v>180</v>
      </c>
      <c r="D360" s="203"/>
    </row>
    <row r="361" spans="1:4" ht="19.5" thickBot="1">
      <c r="A361" s="116" t="s">
        <v>4084</v>
      </c>
      <c r="B361" s="173" t="s">
        <v>3937</v>
      </c>
      <c r="C361" s="213"/>
      <c r="D361" s="203"/>
    </row>
    <row r="362" spans="1:4" ht="19.5" thickBot="1">
      <c r="A362" s="116" t="s">
        <v>4085</v>
      </c>
      <c r="B362" s="173" t="s">
        <v>3938</v>
      </c>
      <c r="C362" s="213">
        <v>180</v>
      </c>
      <c r="D362" s="203"/>
    </row>
    <row r="363" spans="1:4" ht="19.5" thickBot="1">
      <c r="A363" s="116" t="s">
        <v>4086</v>
      </c>
      <c r="B363" s="173" t="s">
        <v>4196</v>
      </c>
      <c r="C363" s="213">
        <v>180</v>
      </c>
      <c r="D363" s="203"/>
    </row>
    <row r="364" spans="1:4" ht="19.5" thickBot="1">
      <c r="A364" s="116" t="s">
        <v>4087</v>
      </c>
      <c r="B364" s="173" t="s">
        <v>6136</v>
      </c>
      <c r="C364" s="213">
        <v>180</v>
      </c>
      <c r="D364" s="203"/>
    </row>
    <row r="365" spans="1:4" ht="19.5" thickBot="1">
      <c r="A365" s="116" t="s">
        <v>4088</v>
      </c>
      <c r="B365" s="173" t="s">
        <v>6137</v>
      </c>
      <c r="C365" s="213">
        <v>180</v>
      </c>
      <c r="D365" s="203"/>
    </row>
    <row r="366" spans="1:4" ht="19.5" thickBot="1">
      <c r="A366" s="116" t="s">
        <v>4089</v>
      </c>
      <c r="B366" s="173" t="s">
        <v>4197</v>
      </c>
      <c r="C366" s="213">
        <v>180</v>
      </c>
      <c r="D366" s="205"/>
    </row>
    <row r="367" spans="1:4" ht="19.5" thickBot="1">
      <c r="A367" s="116" t="s">
        <v>4090</v>
      </c>
      <c r="B367" s="173" t="s">
        <v>3939</v>
      </c>
      <c r="C367" s="213">
        <v>180</v>
      </c>
    </row>
    <row r="368" spans="1:4" ht="19.5" thickBot="1">
      <c r="A368" s="116" t="s">
        <v>4091</v>
      </c>
      <c r="B368" s="173" t="s">
        <v>6138</v>
      </c>
      <c r="C368" s="213">
        <v>180</v>
      </c>
    </row>
    <row r="369" spans="1:3" ht="19.5" thickBot="1">
      <c r="A369" s="116" t="s">
        <v>4092</v>
      </c>
      <c r="B369" s="173" t="s">
        <v>6139</v>
      </c>
      <c r="C369" s="212">
        <v>180</v>
      </c>
    </row>
    <row r="370" spans="1:3" ht="15.75">
      <c r="A370" s="219" t="s">
        <v>1004</v>
      </c>
      <c r="B370" s="220" t="s">
        <v>1004</v>
      </c>
    </row>
  </sheetData>
  <hyperlinks>
    <hyperlink ref="B168" r:id="rId1" tooltip="Теплова енергія" display="https://uk.wikipedia.org/wiki/%D0%A2%D0%B5%D0%BF%D0%BB%D0%BE%D0%B2%D0%B0_%D0%B5%D0%BD%D0%B5%D1%80%D0%B3%D1%96%D1%8F"/>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29"/>
  <sheetViews>
    <sheetView workbookViewId="0">
      <selection activeCell="B18" sqref="B18"/>
    </sheetView>
  </sheetViews>
  <sheetFormatPr defaultRowHeight="12.75"/>
  <cols>
    <col min="1" max="1" width="58.140625" customWidth="1"/>
    <col min="2" max="2" width="11.7109375" customWidth="1"/>
    <col min="8" max="8" width="16.42578125" customWidth="1"/>
  </cols>
  <sheetData>
    <row r="2" spans="1:8">
      <c r="A2" t="s">
        <v>81</v>
      </c>
      <c r="B2" s="356" t="s">
        <v>6217</v>
      </c>
      <c r="C2" s="357"/>
      <c r="D2" s="357"/>
      <c r="E2" s="357"/>
      <c r="F2" s="357"/>
      <c r="G2" s="357"/>
      <c r="H2" s="358"/>
    </row>
    <row r="3" spans="1:8">
      <c r="A3" t="s">
        <v>82</v>
      </c>
      <c r="B3" s="360" t="s">
        <v>6218</v>
      </c>
      <c r="C3" s="361"/>
    </row>
    <row r="4" spans="1:8">
      <c r="A4" t="s">
        <v>83</v>
      </c>
      <c r="B4" s="359" t="s">
        <v>6140</v>
      </c>
      <c r="C4" s="359"/>
      <c r="D4" s="359"/>
      <c r="E4" s="359"/>
      <c r="F4" s="359"/>
      <c r="G4" s="359"/>
      <c r="H4" s="359"/>
    </row>
    <row r="5" spans="1:8" hidden="1">
      <c r="B5" s="114">
        <f>IF(B6=B7,1,2)</f>
        <v>2</v>
      </c>
      <c r="C5" s="86" t="s">
        <v>642</v>
      </c>
      <c r="D5" s="86"/>
    </row>
    <row r="6" spans="1:8">
      <c r="A6" t="s">
        <v>84</v>
      </c>
      <c r="B6" s="208" t="s">
        <v>3719</v>
      </c>
      <c r="D6" s="207"/>
    </row>
    <row r="7" spans="1:8" hidden="1">
      <c r="B7" s="207" t="s">
        <v>3718</v>
      </c>
      <c r="D7" s="207"/>
    </row>
    <row r="8" spans="1:8" hidden="1">
      <c r="B8" s="207" t="s">
        <v>3719</v>
      </c>
      <c r="D8" s="207"/>
    </row>
    <row r="9" spans="1:8" hidden="1">
      <c r="B9" s="206"/>
      <c r="C9" s="207"/>
      <c r="D9" s="207"/>
    </row>
    <row r="11" spans="1:8">
      <c r="A11" t="s">
        <v>616</v>
      </c>
      <c r="B11" s="359" t="s">
        <v>6220</v>
      </c>
      <c r="C11" s="359"/>
      <c r="D11" s="359"/>
      <c r="E11" s="359"/>
    </row>
    <row r="12" spans="1:8">
      <c r="A12" t="s">
        <v>617</v>
      </c>
      <c r="B12" s="359" t="s">
        <v>6221</v>
      </c>
      <c r="C12" s="359"/>
      <c r="D12" s="359"/>
      <c r="E12" s="359"/>
    </row>
    <row r="14" spans="1:8">
      <c r="A14" t="s">
        <v>640</v>
      </c>
      <c r="B14" s="356" t="s">
        <v>6141</v>
      </c>
      <c r="C14" s="357"/>
      <c r="D14" s="357"/>
      <c r="E14" s="357"/>
      <c r="F14" s="358"/>
    </row>
    <row r="15" spans="1:8">
      <c r="A15" t="s">
        <v>639</v>
      </c>
      <c r="B15" s="350" t="s">
        <v>6145</v>
      </c>
      <c r="C15" s="351"/>
      <c r="D15" s="351"/>
      <c r="E15" s="352"/>
    </row>
    <row r="16" spans="1:8">
      <c r="A16" t="s">
        <v>637</v>
      </c>
      <c r="B16" s="350" t="s">
        <v>6245</v>
      </c>
      <c r="C16" s="351"/>
      <c r="D16" s="352"/>
      <c r="F16" t="s">
        <v>4233</v>
      </c>
    </row>
    <row r="17" spans="1:14">
      <c r="A17" t="s">
        <v>638</v>
      </c>
      <c r="B17" s="350" t="s">
        <v>6245</v>
      </c>
      <c r="C17" s="351"/>
      <c r="D17" s="352"/>
      <c r="F17" t="s">
        <v>4233</v>
      </c>
    </row>
    <row r="18" spans="1:14">
      <c r="B18" s="209"/>
      <c r="C18" s="209"/>
      <c r="D18" s="209"/>
    </row>
    <row r="19" spans="1:14">
      <c r="B19" s="209"/>
      <c r="C19" s="209"/>
      <c r="D19" s="209"/>
    </row>
    <row r="21" spans="1:14">
      <c r="A21" t="s">
        <v>38</v>
      </c>
      <c r="B21" s="115" t="s">
        <v>10</v>
      </c>
      <c r="C21" s="353" t="str">
        <f>VLOOKUP(B21,'ДовидникКВК(месн)'!A:B,2,FALSE)</f>
        <v>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D21" s="354"/>
      <c r="E21" s="354"/>
      <c r="F21" s="354"/>
      <c r="G21" s="354"/>
      <c r="H21" s="355"/>
      <c r="J21" t="s">
        <v>3475</v>
      </c>
    </row>
    <row r="22" spans="1:14">
      <c r="A22" t="s">
        <v>37</v>
      </c>
      <c r="B22" s="115"/>
      <c r="C22" s="179" t="e">
        <f>VLOOKUP(Заполнить!B22,'ДовидникКВК(ГОС)'!A:B,2,FALSE)</f>
        <v>#N/A</v>
      </c>
    </row>
    <row r="23" spans="1:14">
      <c r="A23" t="s">
        <v>3723</v>
      </c>
      <c r="B23" s="115" t="s">
        <v>6239</v>
      </c>
      <c r="C23" s="87" t="str">
        <f>IF(B5=1,VLOOKUP([1]Заполнить!B23,[1]ДовидникКПК!B:C,2,FALSE),C25)</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
    </row>
    <row r="25" spans="1:14" hidden="1">
      <c r="C25" s="349" t="str">
        <f>VLOOKUP(B26,КПКВМБ!A:B,2,FALSE)</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
      <c r="D25" s="349"/>
      <c r="E25" s="349"/>
      <c r="F25" s="349"/>
      <c r="G25" s="349"/>
      <c r="H25" s="349"/>
      <c r="I25" s="349"/>
      <c r="J25" s="349"/>
      <c r="K25" s="349"/>
      <c r="L25" s="349"/>
      <c r="M25" s="349"/>
      <c r="N25" s="349"/>
    </row>
    <row r="26" spans="1:14" ht="12.75" hidden="1" customHeight="1">
      <c r="A26" t="s">
        <v>3722</v>
      </c>
      <c r="B26" s="211" t="str">
        <f>RIGHT(B23,4)</f>
        <v>0150</v>
      </c>
      <c r="C26" s="349"/>
      <c r="D26" s="349"/>
      <c r="E26" s="349"/>
      <c r="F26" s="349"/>
      <c r="G26" s="349"/>
      <c r="H26" s="349"/>
      <c r="I26" s="349"/>
      <c r="J26" s="349"/>
      <c r="K26" s="349"/>
      <c r="L26" s="349"/>
      <c r="M26" s="349"/>
      <c r="N26" s="349"/>
    </row>
    <row r="27" spans="1:14" hidden="1">
      <c r="C27" s="349"/>
      <c r="D27" s="349"/>
      <c r="E27" s="349"/>
      <c r="F27" s="349"/>
      <c r="G27" s="349"/>
      <c r="H27" s="349"/>
      <c r="I27" s="349"/>
      <c r="J27" s="349"/>
      <c r="K27" s="349"/>
      <c r="L27" s="349"/>
      <c r="M27" s="349"/>
      <c r="N27" s="349"/>
    </row>
    <row r="29" spans="1:14" ht="22.5">
      <c r="A29" s="186"/>
      <c r="B29" s="186"/>
      <c r="C29" s="186"/>
      <c r="D29" s="186"/>
      <c r="E29" s="186"/>
      <c r="F29" s="186"/>
      <c r="G29" s="186"/>
      <c r="H29" s="186"/>
      <c r="I29" s="186"/>
      <c r="J29" s="186"/>
      <c r="K29" s="186"/>
      <c r="L29" s="186"/>
    </row>
  </sheetData>
  <sheetProtection formatColumns="0" formatRows="0"/>
  <mergeCells count="11">
    <mergeCell ref="B14:F14"/>
    <mergeCell ref="B12:E12"/>
    <mergeCell ref="B2:H2"/>
    <mergeCell ref="B3:C3"/>
    <mergeCell ref="B4:H4"/>
    <mergeCell ref="B11:E11"/>
    <mergeCell ref="C25:N27"/>
    <mergeCell ref="B15:E15"/>
    <mergeCell ref="C21:H21"/>
    <mergeCell ref="B16:D16"/>
    <mergeCell ref="B17:D17"/>
  </mergeCells>
  <phoneticPr fontId="0" type="noConversion"/>
  <dataValidations count="1">
    <dataValidation type="list" allowBlank="1" showInputMessage="1" showErrorMessage="1" sqref="B6">
      <formula1>$B$7:$B$8</formula1>
    </dataValidation>
  </dataValidations>
  <pageMargins left="0.7" right="0.7" top="0.75" bottom="0.75" header="0.3" footer="0.3"/>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BM124"/>
  <sheetViews>
    <sheetView tabSelected="1" zoomScaleNormal="100" workbookViewId="0">
      <selection activeCell="A25" sqref="A25:E25"/>
    </sheetView>
  </sheetViews>
  <sheetFormatPr defaultRowHeight="12.75"/>
  <cols>
    <col min="1" max="1" width="63.140625" style="8" customWidth="1"/>
    <col min="2" max="2" width="10" style="8" customWidth="1"/>
    <col min="3" max="3" width="14.7109375" style="7" customWidth="1"/>
    <col min="4" max="4" width="15.5703125" style="7" customWidth="1"/>
    <col min="5" max="5" width="16" style="7" customWidth="1"/>
    <col min="6" max="9" width="9.140625" style="8"/>
    <col min="10" max="10" width="12" style="8" customWidth="1"/>
    <col min="11" max="16384" width="9.140625" style="8"/>
  </cols>
  <sheetData>
    <row r="1" spans="1:13" ht="21.75" customHeight="1">
      <c r="B1" s="381" t="s">
        <v>2847</v>
      </c>
      <c r="C1" s="381"/>
      <c r="D1" s="381"/>
      <c r="E1" s="381"/>
    </row>
    <row r="2" spans="1:13" ht="47.25" customHeight="1">
      <c r="B2" s="381"/>
      <c r="C2" s="381"/>
      <c r="D2" s="381"/>
      <c r="E2" s="381"/>
    </row>
    <row r="3" spans="1:13" hidden="1"/>
    <row r="4" spans="1:13" s="6" customFormat="1" ht="15.75" hidden="1" customHeight="1">
      <c r="A4" s="88"/>
      <c r="B4" s="387" t="s">
        <v>6238</v>
      </c>
      <c r="C4" s="387"/>
      <c r="D4" s="387"/>
      <c r="E4" s="387"/>
      <c r="F4" s="24"/>
      <c r="G4" s="382"/>
      <c r="H4" s="382"/>
      <c r="I4" s="382"/>
      <c r="J4" s="382"/>
      <c r="K4" s="24"/>
      <c r="L4" s="24"/>
      <c r="M4" s="24"/>
    </row>
    <row r="5" spans="1:13" s="6" customFormat="1" ht="15.75" customHeight="1">
      <c r="A5" s="89"/>
      <c r="B5" s="388"/>
      <c r="C5" s="388"/>
      <c r="D5" s="388"/>
      <c r="E5" s="388"/>
      <c r="F5" s="2"/>
      <c r="G5" s="49"/>
      <c r="H5" s="33"/>
      <c r="I5" s="33"/>
      <c r="J5" s="33"/>
      <c r="K5" s="3"/>
      <c r="L5" s="3"/>
      <c r="M5" s="3"/>
    </row>
    <row r="6" spans="1:13" s="6" customFormat="1" ht="12.75" customHeight="1">
      <c r="A6" s="88"/>
      <c r="B6" s="364" t="s">
        <v>1005</v>
      </c>
      <c r="C6" s="364"/>
      <c r="D6" s="364"/>
      <c r="E6" s="364"/>
      <c r="F6" s="5"/>
      <c r="G6" s="2"/>
      <c r="H6" s="2"/>
      <c r="I6" s="5"/>
      <c r="J6" s="5"/>
      <c r="K6" s="5"/>
      <c r="L6" s="5"/>
      <c r="M6" s="5"/>
    </row>
    <row r="7" spans="1:13" s="6" customFormat="1" ht="13.5" customHeight="1">
      <c r="A7" s="91"/>
      <c r="B7" s="365" t="s">
        <v>6141</v>
      </c>
      <c r="C7" s="365"/>
      <c r="D7" s="365"/>
      <c r="E7" s="365"/>
      <c r="F7" s="24"/>
      <c r="G7" s="3"/>
      <c r="H7" s="3"/>
      <c r="I7" s="24"/>
      <c r="J7" s="24"/>
      <c r="K7" s="24"/>
      <c r="L7" s="24"/>
      <c r="M7" s="24"/>
    </row>
    <row r="8" spans="1:13" s="56" customFormat="1" ht="12.75" customHeight="1">
      <c r="A8" s="92"/>
      <c r="B8" s="364" t="s">
        <v>57</v>
      </c>
      <c r="C8" s="364"/>
      <c r="D8" s="364"/>
      <c r="E8" s="364"/>
      <c r="F8" s="59"/>
      <c r="G8" s="61"/>
      <c r="H8" s="61"/>
      <c r="I8" s="59"/>
      <c r="J8" s="59"/>
      <c r="K8" s="59"/>
      <c r="L8" s="59"/>
      <c r="M8" s="59"/>
    </row>
    <row r="9" spans="1:13" s="6" customFormat="1" ht="12" customHeight="1">
      <c r="A9" s="88"/>
      <c r="B9" s="93"/>
      <c r="C9" s="94"/>
      <c r="D9" s="366" t="s">
        <v>6219</v>
      </c>
      <c r="E9" s="366"/>
      <c r="F9" s="24"/>
      <c r="G9" s="2"/>
      <c r="H9" s="2"/>
      <c r="I9" s="25"/>
      <c r="J9" s="5"/>
      <c r="K9" s="24"/>
      <c r="L9" s="24"/>
      <c r="M9" s="24"/>
    </row>
    <row r="10" spans="1:13" s="56" customFormat="1" ht="12.75" customHeight="1">
      <c r="A10" s="95"/>
      <c r="B10" s="364" t="s">
        <v>40</v>
      </c>
      <c r="C10" s="364"/>
      <c r="D10" s="364" t="s">
        <v>53</v>
      </c>
      <c r="E10" s="364"/>
      <c r="G10" s="57"/>
      <c r="H10" s="57"/>
      <c r="I10" s="58"/>
      <c r="J10" s="59"/>
      <c r="K10" s="60"/>
      <c r="L10" s="60"/>
      <c r="M10" s="60"/>
    </row>
    <row r="11" spans="1:13" s="6" customFormat="1" ht="12.75" customHeight="1">
      <c r="A11" s="88"/>
      <c r="B11" s="363" t="str">
        <f>Заполнить!$B$16</f>
        <v>20 січня 2020 року</v>
      </c>
      <c r="C11" s="363"/>
      <c r="D11" s="96"/>
      <c r="E11" s="96"/>
      <c r="F11" s="24"/>
      <c r="G11" s="2"/>
      <c r="H11" s="2"/>
      <c r="I11" s="24"/>
      <c r="J11" s="24"/>
      <c r="K11" s="24"/>
      <c r="L11" s="24"/>
      <c r="M11" s="24"/>
    </row>
    <row r="12" spans="1:13" s="6" customFormat="1" ht="12.75" customHeight="1">
      <c r="A12" s="91"/>
      <c r="B12" s="364" t="s">
        <v>636</v>
      </c>
      <c r="C12" s="364"/>
      <c r="D12" s="97"/>
      <c r="E12" s="96" t="s">
        <v>1875</v>
      </c>
      <c r="F12" s="5"/>
      <c r="G12" s="3"/>
      <c r="H12" s="3"/>
      <c r="I12" s="24"/>
      <c r="J12" s="5"/>
      <c r="K12" s="5"/>
      <c r="L12" s="5"/>
      <c r="M12" s="5"/>
    </row>
    <row r="13" spans="1:13" s="6" customFormat="1" ht="7.5" customHeight="1">
      <c r="A13" s="91"/>
      <c r="B13" s="98"/>
      <c r="C13" s="96"/>
      <c r="D13" s="96"/>
      <c r="E13" s="96"/>
      <c r="F13" s="5"/>
      <c r="G13" s="3"/>
      <c r="H13" s="3"/>
      <c r="I13" s="24"/>
      <c r="J13" s="5"/>
      <c r="K13" s="5"/>
      <c r="L13" s="5"/>
      <c r="M13" s="5"/>
    </row>
    <row r="14" spans="1:13" ht="39.75" customHeight="1">
      <c r="A14" s="385" t="s">
        <v>6144</v>
      </c>
      <c r="B14" s="386"/>
      <c r="C14" s="386"/>
      <c r="D14" s="386"/>
      <c r="E14" s="386"/>
    </row>
    <row r="15" spans="1:13" s="12" customFormat="1" ht="19.5" hidden="1" customHeight="1">
      <c r="A15" s="367" t="s">
        <v>59</v>
      </c>
      <c r="B15" s="367"/>
      <c r="C15" s="367"/>
      <c r="D15" s="367"/>
      <c r="E15" s="367"/>
    </row>
    <row r="16" spans="1:13" s="12" customFormat="1" ht="15.75" hidden="1" customHeight="1">
      <c r="A16" s="368" t="s">
        <v>48</v>
      </c>
      <c r="B16" s="368"/>
      <c r="C16" s="368"/>
      <c r="D16" s="368"/>
      <c r="E16" s="368"/>
      <c r="F16" s="372"/>
      <c r="G16" s="372"/>
      <c r="H16" s="372"/>
      <c r="I16" s="372"/>
      <c r="J16" s="372"/>
    </row>
    <row r="17" spans="1:65" s="12" customFormat="1" ht="15.75">
      <c r="A17" s="384" t="str">
        <f>CONCATENATE(Заполнить!$B$3,"  ",Заполнить!$B$2)</f>
        <v>04054334  Коломийська міська рада</v>
      </c>
      <c r="B17" s="384"/>
      <c r="C17" s="384"/>
      <c r="D17" s="384"/>
      <c r="E17" s="384"/>
    </row>
    <row r="18" spans="1:65" s="12" customFormat="1" ht="12.75" customHeight="1">
      <c r="A18" s="369" t="s">
        <v>79</v>
      </c>
      <c r="B18" s="369"/>
      <c r="C18" s="369"/>
      <c r="D18" s="369"/>
      <c r="E18" s="369"/>
      <c r="F18" s="372"/>
      <c r="G18" s="372"/>
      <c r="H18" s="372"/>
      <c r="I18" s="372"/>
      <c r="J18" s="372"/>
    </row>
    <row r="19" spans="1:65" s="12" customFormat="1" ht="17.25" customHeight="1">
      <c r="A19" s="378" t="str">
        <f>Заполнить!$B$4</f>
        <v>м. Коломия</v>
      </c>
      <c r="B19" s="378"/>
      <c r="C19" s="378"/>
      <c r="D19" s="378"/>
      <c r="E19" s="378"/>
      <c r="F19" s="372"/>
      <c r="G19" s="372"/>
      <c r="H19" s="372"/>
      <c r="I19" s="372"/>
      <c r="J19" s="372"/>
    </row>
    <row r="20" spans="1:65" s="12" customFormat="1" ht="12.75" customHeight="1">
      <c r="A20" s="369" t="s">
        <v>46</v>
      </c>
      <c r="B20" s="369"/>
      <c r="C20" s="369"/>
      <c r="D20" s="369"/>
      <c r="E20" s="369"/>
      <c r="F20" s="372"/>
      <c r="G20" s="372"/>
      <c r="H20" s="372"/>
      <c r="I20" s="372"/>
      <c r="J20" s="372"/>
    </row>
    <row r="21" spans="1:65" s="12" customFormat="1" ht="15.75" customHeight="1">
      <c r="A21" s="376" t="str">
        <f>CONCATENATE("Вид бюджету  ",IF(Заполнить!$B$5=1,"ДЕРЖАВНИЙ","МІСЦЕВИЙ"))</f>
        <v>Вид бюджету  МІСЦЕВИЙ</v>
      </c>
      <c r="B21" s="376"/>
      <c r="C21" s="376"/>
      <c r="D21" s="376"/>
      <c r="E21" s="376"/>
      <c r="F21" s="23"/>
      <c r="G21" s="18"/>
      <c r="H21" s="18"/>
      <c r="I21" s="18"/>
      <c r="J21" s="18"/>
    </row>
    <row r="22" spans="1:65" s="12" customFormat="1" ht="48.75" customHeight="1">
      <c r="A22" s="375"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22" s="375"/>
      <c r="C22" s="375"/>
      <c r="D22" s="375"/>
      <c r="E22" s="375"/>
      <c r="F22" s="23"/>
      <c r="G22" s="18"/>
      <c r="H22" s="18"/>
      <c r="I22" s="18"/>
      <c r="J22" s="18"/>
    </row>
    <row r="23" spans="1:65" s="12" customFormat="1" ht="20.25" customHeight="1">
      <c r="A23" s="375"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375"/>
      <c r="C23" s="375"/>
      <c r="D23" s="375"/>
      <c r="E23" s="375"/>
      <c r="F23" s="23"/>
      <c r="G23" s="18"/>
      <c r="H23" s="18"/>
      <c r="I23" s="18"/>
      <c r="J23" s="18"/>
    </row>
    <row r="24" spans="1:65" s="23" customFormat="1" ht="33" hidden="1" customHeight="1">
      <c r="A24" s="377" t="str">
        <f>IF([2]Заполнить!$B$5=2,CONCATENATE("(код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",[2]Заполнить!$B$23,"  ",[2]Заполнить!$C$23,")"),CONCATENATE("(код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0112152  Інші програми та заходи у сфері охорони здоров?я)</v>
      </c>
      <c r="B24" s="377"/>
      <c r="C24" s="377"/>
      <c r="D24" s="377"/>
      <c r="E24" s="377"/>
      <c r="G24" s="18"/>
      <c r="H24" s="18"/>
      <c r="I24" s="18"/>
      <c r="J24" s="18"/>
      <c r="K24" s="12"/>
      <c r="L24" s="12"/>
      <c r="M24" s="12"/>
      <c r="N24" s="12"/>
      <c r="O24" s="12"/>
    </row>
    <row r="25" spans="1:65" s="23" customFormat="1" ht="48.75" customHeight="1">
      <c r="A25" s="377" t="s">
        <v>6240</v>
      </c>
      <c r="B25" s="377"/>
      <c r="C25" s="377"/>
      <c r="D25" s="377"/>
      <c r="E25" s="377"/>
      <c r="F25" s="9"/>
    </row>
    <row r="26" spans="1:65" ht="12.75" customHeight="1">
      <c r="A26" s="34"/>
      <c r="B26" s="34"/>
      <c r="C26" s="34"/>
      <c r="D26" s="34"/>
      <c r="E26" s="34" t="s">
        <v>635</v>
      </c>
      <c r="F26" s="7"/>
      <c r="G26" s="7"/>
      <c r="H26" s="7"/>
      <c r="I26" s="7"/>
    </row>
    <row r="27" spans="1:65" s="11" customFormat="1" ht="12.75" customHeight="1">
      <c r="A27" s="383" t="s">
        <v>1007</v>
      </c>
      <c r="B27" s="374" t="s">
        <v>72</v>
      </c>
      <c r="C27" s="373" t="s">
        <v>66</v>
      </c>
      <c r="D27" s="373"/>
      <c r="E27" s="374" t="s">
        <v>3469</v>
      </c>
    </row>
    <row r="28" spans="1:65" s="11" customFormat="1" ht="33" customHeight="1">
      <c r="A28" s="383"/>
      <c r="B28" s="374"/>
      <c r="C28" s="64" t="s">
        <v>61</v>
      </c>
      <c r="D28" s="64" t="s">
        <v>62</v>
      </c>
      <c r="E28" s="374"/>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65" s="12" customFormat="1" ht="15">
      <c r="A30" s="38" t="s">
        <v>67</v>
      </c>
      <c r="B30" s="36" t="s">
        <v>47</v>
      </c>
      <c r="C30" s="127">
        <v>0</v>
      </c>
      <c r="D30" s="127">
        <f>D31</f>
        <v>300000</v>
      </c>
      <c r="E30" s="127">
        <f>C30+D30</f>
        <v>300000</v>
      </c>
      <c r="F30" s="21"/>
      <c r="G30" s="21"/>
      <c r="H30" s="21"/>
      <c r="I30" s="21"/>
      <c r="J30" s="21"/>
    </row>
    <row r="31" spans="1:65" s="12" customFormat="1" ht="13.5" customHeight="1">
      <c r="A31" s="35" t="s">
        <v>45</v>
      </c>
      <c r="B31" s="36" t="s">
        <v>47</v>
      </c>
      <c r="C31" s="127">
        <v>0</v>
      </c>
      <c r="D31" s="127">
        <f>D86</f>
        <v>300000</v>
      </c>
      <c r="E31" s="127">
        <f>C31+D31</f>
        <v>300000</v>
      </c>
    </row>
    <row r="32" spans="1:65" s="12" customFormat="1" ht="15">
      <c r="A32" s="35" t="s">
        <v>3470</v>
      </c>
      <c r="B32" s="36" t="s">
        <v>47</v>
      </c>
      <c r="C32" s="127" t="s">
        <v>1004</v>
      </c>
      <c r="D32" s="127"/>
      <c r="E32" s="127">
        <f>D32</f>
        <v>0</v>
      </c>
    </row>
    <row r="33" spans="1:5" s="12" customFormat="1" ht="32.25" customHeight="1">
      <c r="A33" s="37" t="s">
        <v>6</v>
      </c>
      <c r="B33" s="65">
        <v>25010000</v>
      </c>
      <c r="C33" s="127" t="s">
        <v>47</v>
      </c>
      <c r="D33" s="129">
        <f>SUM(D34:D37)</f>
        <v>0</v>
      </c>
      <c r="E33" s="127">
        <f t="shared" ref="E33:E47" si="0">D33</f>
        <v>0</v>
      </c>
    </row>
    <row r="34" spans="1:5" s="12" customFormat="1" ht="31.5" hidden="1" customHeight="1">
      <c r="A34" s="37" t="s">
        <v>0</v>
      </c>
      <c r="B34" s="65">
        <v>25010100</v>
      </c>
      <c r="C34" s="127" t="s">
        <v>63</v>
      </c>
      <c r="D34" s="128">
        <v>0</v>
      </c>
      <c r="E34" s="127">
        <f t="shared" si="0"/>
        <v>0</v>
      </c>
    </row>
    <row r="35" spans="1:5" s="12" customFormat="1" ht="32.25" hidden="1" customHeight="1">
      <c r="A35" s="37" t="s">
        <v>1</v>
      </c>
      <c r="B35" s="65">
        <v>25010200</v>
      </c>
      <c r="C35" s="127" t="s">
        <v>63</v>
      </c>
      <c r="D35" s="128">
        <v>0</v>
      </c>
      <c r="E35" s="127">
        <f t="shared" si="0"/>
        <v>0</v>
      </c>
    </row>
    <row r="36" spans="1:5" s="12" customFormat="1" ht="17.25" hidden="1" customHeight="1">
      <c r="A36" s="37" t="s">
        <v>2</v>
      </c>
      <c r="B36" s="65">
        <v>25010300</v>
      </c>
      <c r="C36" s="127" t="s">
        <v>63</v>
      </c>
      <c r="D36" s="128">
        <v>0</v>
      </c>
      <c r="E36" s="127">
        <f t="shared" si="0"/>
        <v>0</v>
      </c>
    </row>
    <row r="37" spans="1:5" s="12" customFormat="1" ht="32.25" hidden="1" customHeight="1">
      <c r="A37" s="37" t="s">
        <v>3</v>
      </c>
      <c r="B37" s="65">
        <v>25010400</v>
      </c>
      <c r="C37" s="127" t="s">
        <v>63</v>
      </c>
      <c r="D37" s="128">
        <v>0</v>
      </c>
      <c r="E37" s="127">
        <f t="shared" si="0"/>
        <v>0</v>
      </c>
    </row>
    <row r="38" spans="1:5" s="12" customFormat="1" ht="15">
      <c r="A38" s="35" t="s">
        <v>68</v>
      </c>
      <c r="B38" s="36"/>
      <c r="C38" s="127"/>
      <c r="D38" s="128">
        <v>0</v>
      </c>
      <c r="E38" s="127">
        <f t="shared" si="0"/>
        <v>0</v>
      </c>
    </row>
    <row r="39" spans="1:5" s="12" customFormat="1" ht="15">
      <c r="A39" s="37" t="s">
        <v>3471</v>
      </c>
      <c r="B39" s="36">
        <v>25020000</v>
      </c>
      <c r="C39" s="127" t="s">
        <v>47</v>
      </c>
      <c r="D39" s="129">
        <f>SUM(D40:D42)</f>
        <v>0</v>
      </c>
      <c r="E39" s="127">
        <f t="shared" si="0"/>
        <v>0</v>
      </c>
    </row>
    <row r="40" spans="1:5" s="12" customFormat="1" ht="15" hidden="1">
      <c r="A40" s="37" t="s">
        <v>4</v>
      </c>
      <c r="B40" s="36">
        <v>25020100</v>
      </c>
      <c r="C40" s="127" t="s">
        <v>63</v>
      </c>
      <c r="D40" s="128">
        <v>0</v>
      </c>
      <c r="E40" s="127">
        <f t="shared" si="0"/>
        <v>0</v>
      </c>
    </row>
    <row r="41" spans="1:5" s="12" customFormat="1" ht="91.5" hidden="1" customHeight="1">
      <c r="A41" s="37" t="s">
        <v>1013</v>
      </c>
      <c r="B41" s="65">
        <v>25020200</v>
      </c>
      <c r="C41" s="127" t="s">
        <v>63</v>
      </c>
      <c r="D41" s="128">
        <v>0</v>
      </c>
      <c r="E41" s="127">
        <f t="shared" si="0"/>
        <v>0</v>
      </c>
    </row>
    <row r="42" spans="1:5" s="12" customFormat="1" ht="54" hidden="1" customHeight="1">
      <c r="A42" s="40" t="s">
        <v>5</v>
      </c>
      <c r="B42" s="65">
        <v>25020300</v>
      </c>
      <c r="C42" s="127" t="s">
        <v>63</v>
      </c>
      <c r="D42" s="128">
        <v>0</v>
      </c>
      <c r="E42" s="127">
        <v>0</v>
      </c>
    </row>
    <row r="43" spans="1:5" s="12" customFormat="1" ht="42.75" hidden="1" customHeight="1">
      <c r="A43" s="40" t="s">
        <v>3468</v>
      </c>
      <c r="B43" s="65">
        <v>25020400</v>
      </c>
      <c r="C43" s="127" t="s">
        <v>63</v>
      </c>
      <c r="D43" s="128">
        <v>0</v>
      </c>
      <c r="E43" s="127">
        <v>0</v>
      </c>
    </row>
    <row r="44" spans="1:5" s="12" customFormat="1" ht="15">
      <c r="A44" s="35" t="s">
        <v>68</v>
      </c>
      <c r="B44" s="36"/>
      <c r="C44" s="127"/>
      <c r="D44" s="128">
        <v>0</v>
      </c>
      <c r="E44" s="127">
        <f t="shared" si="0"/>
        <v>0</v>
      </c>
    </row>
    <row r="45" spans="1:5" s="12" customFormat="1" ht="15">
      <c r="A45" s="37" t="s">
        <v>3472</v>
      </c>
      <c r="B45" s="36"/>
      <c r="C45" s="127" t="s">
        <v>47</v>
      </c>
      <c r="D45" s="128"/>
      <c r="E45" s="127">
        <f t="shared" si="0"/>
        <v>0</v>
      </c>
    </row>
    <row r="46" spans="1:5" s="12" customFormat="1" ht="18" customHeight="1">
      <c r="A46" s="40" t="s">
        <v>1008</v>
      </c>
      <c r="B46" s="36"/>
      <c r="C46" s="127" t="s">
        <v>47</v>
      </c>
      <c r="D46" s="128">
        <v>0</v>
      </c>
      <c r="E46" s="127">
        <f t="shared" si="0"/>
        <v>0</v>
      </c>
    </row>
    <row r="47" spans="1:5" s="12" customFormat="1" ht="30">
      <c r="A47" s="37" t="s">
        <v>1009</v>
      </c>
      <c r="B47" s="36"/>
      <c r="C47" s="127" t="s">
        <v>47</v>
      </c>
      <c r="D47" s="128">
        <v>0</v>
      </c>
      <c r="E47" s="127">
        <f t="shared" si="0"/>
        <v>0</v>
      </c>
    </row>
    <row r="48" spans="1:5" s="12" customFormat="1" ht="15">
      <c r="A48" s="379" t="s">
        <v>1010</v>
      </c>
      <c r="B48" s="36"/>
      <c r="C48" s="127" t="s">
        <v>47</v>
      </c>
      <c r="D48" s="128"/>
      <c r="E48" s="127"/>
    </row>
    <row r="49" spans="1:6" s="12" customFormat="1" ht="15">
      <c r="A49" s="380"/>
      <c r="B49" s="36"/>
      <c r="C49" s="127" t="s">
        <v>47</v>
      </c>
      <c r="D49" s="128" t="s">
        <v>3473</v>
      </c>
      <c r="E49" s="127" t="s">
        <v>3473</v>
      </c>
    </row>
    <row r="50" spans="1:6" s="12" customFormat="1" ht="15">
      <c r="A50" s="38" t="s">
        <v>69</v>
      </c>
      <c r="B50" s="36" t="s">
        <v>47</v>
      </c>
      <c r="C50" s="132"/>
      <c r="D50" s="132"/>
      <c r="E50" s="133">
        <f t="shared" ref="E50:E74" si="1">SUM(C50:D50)</f>
        <v>0</v>
      </c>
      <c r="F50" s="32"/>
    </row>
    <row r="51" spans="1:6" s="12" customFormat="1" ht="17.25" customHeight="1">
      <c r="A51" s="45" t="str">
        <f>VLOOKUP(B51,ДовКЕКВ!A:B,2,FALSE)</f>
        <v>Поточні видатки</v>
      </c>
      <c r="B51" s="124">
        <v>2000</v>
      </c>
      <c r="C51" s="132">
        <f>C52+C57+C74+C77+C81+C85</f>
        <v>0</v>
      </c>
      <c r="D51" s="132">
        <f>D52+D57+D74+D77+D81+D85</f>
        <v>0</v>
      </c>
      <c r="E51" s="133">
        <f t="shared" si="1"/>
        <v>0</v>
      </c>
    </row>
    <row r="52" spans="1:6" s="12" customFormat="1" ht="15">
      <c r="A52" s="45" t="str">
        <f>VLOOKUP(B52,ДовКЕКВ!A:B,2,FALSE)</f>
        <v>Оплата праці і нарахування на заробітну плату</v>
      </c>
      <c r="B52" s="124">
        <v>2100</v>
      </c>
      <c r="C52" s="132">
        <f>C53+C56</f>
        <v>0</v>
      </c>
      <c r="D52" s="132">
        <f>D53+D56</f>
        <v>0</v>
      </c>
      <c r="E52" s="133">
        <f t="shared" si="1"/>
        <v>0</v>
      </c>
    </row>
    <row r="53" spans="1:6" s="12" customFormat="1" ht="15">
      <c r="A53" s="45" t="str">
        <f>VLOOKUP(B53,ДовКЕКВ!A:B,2,FALSE)</f>
        <v>Оплата праці</v>
      </c>
      <c r="B53" s="124">
        <v>2110</v>
      </c>
      <c r="C53" s="132">
        <f>SUM(C54:C55)</f>
        <v>0</v>
      </c>
      <c r="D53" s="132">
        <f>SUM(D54:D55)</f>
        <v>0</v>
      </c>
      <c r="E53" s="133">
        <f t="shared" si="1"/>
        <v>0</v>
      </c>
    </row>
    <row r="54" spans="1:6" s="15" customFormat="1" ht="15">
      <c r="A54" s="187" t="str">
        <f>VLOOKUP(B54,ДовКЕКВ!A:B,2,FALSE)</f>
        <v>Заробітна плата</v>
      </c>
      <c r="B54" s="188">
        <v>2111</v>
      </c>
      <c r="C54" s="131">
        <v>0</v>
      </c>
      <c r="D54" s="131">
        <v>0</v>
      </c>
      <c r="E54" s="133">
        <f t="shared" si="1"/>
        <v>0</v>
      </c>
    </row>
    <row r="55" spans="1:6" s="13" customFormat="1" ht="17.25" customHeight="1">
      <c r="A55" s="187" t="str">
        <f>VLOOKUP(B55,ДовКЕКВ!A:B,2,FALSE)</f>
        <v>Грошове забезпечення військовослужбовців</v>
      </c>
      <c r="B55" s="188">
        <v>2112</v>
      </c>
      <c r="C55" s="131">
        <v>0</v>
      </c>
      <c r="D55" s="131">
        <v>0</v>
      </c>
      <c r="E55" s="133">
        <f t="shared" si="1"/>
        <v>0</v>
      </c>
    </row>
    <row r="56" spans="1:6" s="12" customFormat="1" ht="15">
      <c r="A56" s="45" t="str">
        <f>VLOOKUP(B56,ДовКЕКВ!A:B,2,FALSE)</f>
        <v>Нарахування на оплату праці</v>
      </c>
      <c r="B56" s="124">
        <v>2120</v>
      </c>
      <c r="C56" s="131">
        <v>0</v>
      </c>
      <c r="D56" s="131">
        <v>0</v>
      </c>
      <c r="E56" s="133">
        <f t="shared" si="1"/>
        <v>0</v>
      </c>
    </row>
    <row r="57" spans="1:6" s="12" customFormat="1" ht="15">
      <c r="A57" s="45" t="str">
        <f>VLOOKUP(B57,ДовКЕКВ!A:B,2,FALSE)</f>
        <v>Використання товарів і послуг</v>
      </c>
      <c r="B57" s="124">
        <v>2200</v>
      </c>
      <c r="C57" s="132">
        <f>SUM(C58:C64)+C71</f>
        <v>0</v>
      </c>
      <c r="D57" s="132">
        <f>SUM(D58:D64)+D71</f>
        <v>0</v>
      </c>
      <c r="E57" s="133">
        <f t="shared" si="1"/>
        <v>0</v>
      </c>
    </row>
    <row r="58" spans="1:6" s="12" customFormat="1" ht="15">
      <c r="A58" s="45" t="str">
        <f>VLOOKUP(B58,ДовКЕКВ!A:B,2,FALSE)</f>
        <v>Предмети, матеріали, обладнання та інвентар</v>
      </c>
      <c r="B58" s="124">
        <v>2210</v>
      </c>
      <c r="C58" s="131">
        <v>0</v>
      </c>
      <c r="D58" s="131">
        <v>0</v>
      </c>
      <c r="E58" s="133">
        <f t="shared" si="1"/>
        <v>0</v>
      </c>
    </row>
    <row r="59" spans="1:6" s="12" customFormat="1" ht="15">
      <c r="A59" s="45" t="str">
        <f>VLOOKUP(B59,ДовКЕКВ!A:B,2,FALSE)</f>
        <v>Медикаменти та перев'язувальні матеріали</v>
      </c>
      <c r="B59" s="124">
        <v>2220</v>
      </c>
      <c r="C59" s="131" t="s">
        <v>1004</v>
      </c>
      <c r="D59" s="131">
        <v>0</v>
      </c>
      <c r="E59" s="133">
        <f t="shared" si="1"/>
        <v>0</v>
      </c>
    </row>
    <row r="60" spans="1:6" s="12" customFormat="1" ht="15">
      <c r="A60" s="45" t="str">
        <f>VLOOKUP(B60,ДовКЕКВ!A:B,2,FALSE)</f>
        <v>Продукти харчування</v>
      </c>
      <c r="B60" s="124">
        <v>2230</v>
      </c>
      <c r="C60" s="131">
        <v>0</v>
      </c>
      <c r="D60" s="131">
        <v>0</v>
      </c>
      <c r="E60" s="133">
        <f t="shared" si="1"/>
        <v>0</v>
      </c>
    </row>
    <row r="61" spans="1:6" s="13" customFormat="1" ht="15">
      <c r="A61" s="45" t="str">
        <f>VLOOKUP(B61,ДовКЕКВ!A:B,2,FALSE)</f>
        <v>Оплата послуг (крім комунальних)</v>
      </c>
      <c r="B61" s="124">
        <v>2240</v>
      </c>
      <c r="C61" s="131">
        <v>0</v>
      </c>
      <c r="D61" s="131">
        <v>0</v>
      </c>
      <c r="E61" s="133">
        <f t="shared" si="1"/>
        <v>0</v>
      </c>
    </row>
    <row r="62" spans="1:6" s="13" customFormat="1" ht="15">
      <c r="A62" s="45" t="str">
        <f>VLOOKUP(B62,ДовКЕКВ!A:B,2,FALSE)</f>
        <v>Видатки на відрядження</v>
      </c>
      <c r="B62" s="124">
        <v>2250</v>
      </c>
      <c r="C62" s="131">
        <v>0</v>
      </c>
      <c r="D62" s="131">
        <v>0</v>
      </c>
      <c r="E62" s="133">
        <f t="shared" si="1"/>
        <v>0</v>
      </c>
    </row>
    <row r="63" spans="1:6" s="13" customFormat="1" ht="15">
      <c r="A63" s="45" t="str">
        <f>VLOOKUP(B63,ДовКЕКВ!A:B,2,FALSE)</f>
        <v>Видатки та заходи спеціального призначення</v>
      </c>
      <c r="B63" s="124">
        <v>2260</v>
      </c>
      <c r="C63" s="131">
        <v>0</v>
      </c>
      <c r="D63" s="131">
        <v>0</v>
      </c>
      <c r="E63" s="133">
        <f t="shared" si="1"/>
        <v>0</v>
      </c>
    </row>
    <row r="64" spans="1:6" s="12" customFormat="1" ht="15">
      <c r="A64" s="45" t="str">
        <f>VLOOKUP(B64,ДовКЕКВ!A:B,2,FALSE)</f>
        <v>Оплата комунальних послуг та енергоносіїв</v>
      </c>
      <c r="B64" s="124">
        <v>2270</v>
      </c>
      <c r="C64" s="132">
        <f>SUM(C65:C70)</f>
        <v>0</v>
      </c>
      <c r="D64" s="132">
        <f>SUM(D65:D70)</f>
        <v>0</v>
      </c>
      <c r="E64" s="133">
        <f>SUM(C64:D64)</f>
        <v>0</v>
      </c>
    </row>
    <row r="65" spans="1:5" s="12" customFormat="1" ht="15">
      <c r="A65" s="187" t="str">
        <f>VLOOKUP(B65,ДовКЕКВ!A:B,2,FALSE)</f>
        <v>Оплата теплопостачання</v>
      </c>
      <c r="B65" s="124">
        <v>2271</v>
      </c>
      <c r="C65" s="131" t="s">
        <v>1004</v>
      </c>
      <c r="D65" s="131">
        <v>0</v>
      </c>
      <c r="E65" s="133">
        <f t="shared" si="1"/>
        <v>0</v>
      </c>
    </row>
    <row r="66" spans="1:5" s="12" customFormat="1" ht="15">
      <c r="A66" s="187" t="str">
        <f>VLOOKUP(B66,ДовКЕКВ!A:B,2,FALSE)</f>
        <v>Оплата водопостачання та водовідведення</v>
      </c>
      <c r="B66" s="188">
        <v>2272</v>
      </c>
      <c r="C66" s="131" t="s">
        <v>1004</v>
      </c>
      <c r="D66" s="131">
        <v>0</v>
      </c>
      <c r="E66" s="133">
        <f t="shared" si="1"/>
        <v>0</v>
      </c>
    </row>
    <row r="67" spans="1:5" s="12" customFormat="1" ht="15">
      <c r="A67" s="187" t="str">
        <f>VLOOKUP(B67,ДовКЕКВ!A:B,2,FALSE)</f>
        <v>Оплата електроенергії</v>
      </c>
      <c r="B67" s="188">
        <v>2273</v>
      </c>
      <c r="C67" s="131" t="s">
        <v>1004</v>
      </c>
      <c r="D67" s="131">
        <v>0</v>
      </c>
      <c r="E67" s="133">
        <f t="shared" si="1"/>
        <v>0</v>
      </c>
    </row>
    <row r="68" spans="1:5" s="12" customFormat="1" ht="15">
      <c r="A68" s="187" t="str">
        <f>VLOOKUP(B68,ДовКЕКВ!A:B,2,FALSE)</f>
        <v>Оплата природного газу</v>
      </c>
      <c r="B68" s="188">
        <v>2274</v>
      </c>
      <c r="C68" s="131" t="s">
        <v>1004</v>
      </c>
      <c r="D68" s="131">
        <v>0</v>
      </c>
      <c r="E68" s="133">
        <f t="shared" si="1"/>
        <v>0</v>
      </c>
    </row>
    <row r="69" spans="1:5" s="12" customFormat="1" ht="15">
      <c r="A69" s="187" t="str">
        <f>VLOOKUP(B69,ДовКЕКВ!A:B,2,FALSE)</f>
        <v>Оплата інших енергоносіїв та інших комунальних послуг</v>
      </c>
      <c r="B69" s="188">
        <v>2275</v>
      </c>
      <c r="C69" s="131">
        <v>0</v>
      </c>
      <c r="D69" s="131">
        <v>0</v>
      </c>
      <c r="E69" s="133">
        <f t="shared" si="1"/>
        <v>0</v>
      </c>
    </row>
    <row r="70" spans="1:5" s="12" customFormat="1" ht="15">
      <c r="A70" s="187" t="str">
        <f>VLOOKUP(B70,ДовКЕКВ!A:B,2,FALSE)</f>
        <v xml:space="preserve">Оплата енергосервісу </v>
      </c>
      <c r="B70" s="188">
        <v>2276</v>
      </c>
      <c r="C70" s="131">
        <v>0</v>
      </c>
      <c r="D70" s="131">
        <v>0</v>
      </c>
      <c r="E70" s="133">
        <f>SUM(C70:D70)</f>
        <v>0</v>
      </c>
    </row>
    <row r="71" spans="1:5" s="13" customFormat="1" ht="26.25">
      <c r="A71" s="45" t="str">
        <f>VLOOKUP(B71,ДовКЕКВ!A:B,2,FALSE)</f>
        <v>Дослідження і розробки, окремі заходи по реалізації державних (регіональних) програм</v>
      </c>
      <c r="B71" s="124">
        <v>2280</v>
      </c>
      <c r="C71" s="132">
        <f>SUM(C72:C73)</f>
        <v>0</v>
      </c>
      <c r="D71" s="132">
        <f>SUM(D72:D73)</f>
        <v>0</v>
      </c>
      <c r="E71" s="133">
        <f t="shared" si="1"/>
        <v>0</v>
      </c>
    </row>
    <row r="72" spans="1:5" s="13" customFormat="1" ht="26.25">
      <c r="A72" s="187" t="str">
        <f>VLOOKUP(B72,ДовКЕКВ!A:B,2,FALSE)</f>
        <v>Дослідження і розробки, окремі заходи розвитку по реалізації державних (регіональних) програм</v>
      </c>
      <c r="B72" s="188">
        <v>2281</v>
      </c>
      <c r="C72" s="131">
        <v>0</v>
      </c>
      <c r="D72" s="131">
        <v>0</v>
      </c>
      <c r="E72" s="133">
        <f t="shared" si="1"/>
        <v>0</v>
      </c>
    </row>
    <row r="73" spans="1:5" s="13" customFormat="1" ht="26.25">
      <c r="A73" s="187" t="str">
        <f>VLOOKUP(B73,ДовКЕКВ!A:B,2,FALSE)</f>
        <v>Окремі заходи по реалізації державних (регіональних) програм, не віднесені до заходів розвитку</v>
      </c>
      <c r="B73" s="188">
        <v>2282</v>
      </c>
      <c r="C73" s="131">
        <v>0</v>
      </c>
      <c r="D73" s="131">
        <v>0</v>
      </c>
      <c r="E73" s="133">
        <f t="shared" si="1"/>
        <v>0</v>
      </c>
    </row>
    <row r="74" spans="1:5" s="15" customFormat="1" ht="15">
      <c r="A74" s="45" t="str">
        <f>VLOOKUP(B74,ДовКЕКВ!A:B,2,FALSE)</f>
        <v>Обслуговування боргових зобов'язань</v>
      </c>
      <c r="B74" s="124">
        <v>2400</v>
      </c>
      <c r="C74" s="132">
        <f>SUM(C75:C76)</f>
        <v>0</v>
      </c>
      <c r="D74" s="132">
        <f>SUM(D75:D76)</f>
        <v>0</v>
      </c>
      <c r="E74" s="133">
        <f t="shared" si="1"/>
        <v>0</v>
      </c>
    </row>
    <row r="75" spans="1:5" s="15" customFormat="1" ht="15">
      <c r="A75" s="45" t="str">
        <f>VLOOKUP(B75,ДовКЕКВ!A:B,2,FALSE)</f>
        <v>Обслуговування внутрішніх боргових зобов'язань</v>
      </c>
      <c r="B75" s="124">
        <v>2410</v>
      </c>
      <c r="C75" s="131">
        <v>0</v>
      </c>
      <c r="D75" s="131">
        <v>0</v>
      </c>
      <c r="E75" s="133">
        <f>SUM(C75:D75)</f>
        <v>0</v>
      </c>
    </row>
    <row r="76" spans="1:5" s="13" customFormat="1" ht="16.5" customHeight="1">
      <c r="A76" s="45" t="str">
        <f>VLOOKUP(B76,ДовКЕКВ!A:B,2,FALSE)</f>
        <v>Обслуговування зовнішніх боргових зобов'язань</v>
      </c>
      <c r="B76" s="124">
        <v>2420</v>
      </c>
      <c r="C76" s="131">
        <v>0</v>
      </c>
      <c r="D76" s="131">
        <v>0</v>
      </c>
      <c r="E76" s="133">
        <f>SUM(C76:D76)</f>
        <v>0</v>
      </c>
    </row>
    <row r="77" spans="1:5" s="13" customFormat="1" ht="14.25" customHeight="1">
      <c r="A77" s="45" t="str">
        <f>VLOOKUP(B77,ДовКЕКВ!A:B,2,FALSE)</f>
        <v>Поточні трансферти</v>
      </c>
      <c r="B77" s="124">
        <v>2600</v>
      </c>
      <c r="C77" s="132">
        <v>0</v>
      </c>
      <c r="D77" s="132">
        <f>SUM(D78:D80)</f>
        <v>0</v>
      </c>
      <c r="E77" s="133">
        <f t="shared" ref="E77:E110" si="2">SUM(C77:D77)</f>
        <v>0</v>
      </c>
    </row>
    <row r="78" spans="1:5" s="13" customFormat="1" ht="15">
      <c r="A78" s="45" t="str">
        <f>VLOOKUP(B78,ДовКЕКВ!A:B,2,FALSE)</f>
        <v>Субсидії та поточні трансферти підприємствам (установам, організаціям)</v>
      </c>
      <c r="B78" s="124">
        <v>2610</v>
      </c>
      <c r="C78" s="131">
        <v>0</v>
      </c>
      <c r="D78" s="131">
        <v>0</v>
      </c>
      <c r="E78" s="133">
        <f t="shared" si="2"/>
        <v>0</v>
      </c>
    </row>
    <row r="79" spans="1:5" s="12" customFormat="1" ht="15">
      <c r="A79" s="45" t="str">
        <f>VLOOKUP(B79,ДовКЕКВ!A:B,2,FALSE)</f>
        <v>Поточні трансферти органам державного управління інших рівнів</v>
      </c>
      <c r="B79" s="124">
        <v>2620</v>
      </c>
      <c r="C79" s="131">
        <v>0</v>
      </c>
      <c r="D79" s="131">
        <v>0</v>
      </c>
      <c r="E79" s="133">
        <f t="shared" si="2"/>
        <v>0</v>
      </c>
    </row>
    <row r="80" spans="1:5" s="12" customFormat="1" ht="26.25">
      <c r="A80" s="45" t="str">
        <f>VLOOKUP(B80,ДовКЕКВ!A:B,2,FALSE)</f>
        <v>Поточні трансферти урядам іноземних держав та міжнародним організаціям</v>
      </c>
      <c r="B80" s="124">
        <v>2630</v>
      </c>
      <c r="C80" s="131" t="s">
        <v>1004</v>
      </c>
      <c r="D80" s="131">
        <v>0</v>
      </c>
      <c r="E80" s="133">
        <f t="shared" si="2"/>
        <v>0</v>
      </c>
    </row>
    <row r="81" spans="1:5" s="12" customFormat="1" ht="15" customHeight="1">
      <c r="A81" s="45" t="str">
        <f>VLOOKUP(B81,ДовКЕКВ!A:B,2,FALSE)</f>
        <v>Соціальне забезпечення</v>
      </c>
      <c r="B81" s="124">
        <v>2700</v>
      </c>
      <c r="C81" s="132">
        <f>SUM(C82:C84)</f>
        <v>0</v>
      </c>
      <c r="D81" s="132">
        <f>SUM(D82:D84)</f>
        <v>0</v>
      </c>
      <c r="E81" s="133">
        <f t="shared" si="2"/>
        <v>0</v>
      </c>
    </row>
    <row r="82" spans="1:5" s="13" customFormat="1" ht="15">
      <c r="A82" s="45" t="str">
        <f>VLOOKUP(B82,ДовКЕКВ!A:B,2,FALSE)</f>
        <v>Виплата пенсій і допомоги</v>
      </c>
      <c r="B82" s="124">
        <v>2710</v>
      </c>
      <c r="C82" s="131">
        <v>0</v>
      </c>
      <c r="D82" s="131">
        <v>0</v>
      </c>
      <c r="E82" s="133">
        <f t="shared" si="2"/>
        <v>0</v>
      </c>
    </row>
    <row r="83" spans="1:5" s="15" customFormat="1" ht="15">
      <c r="A83" s="45" t="str">
        <f>VLOOKUP(B83,ДовКЕКВ!A:B,2,FALSE)</f>
        <v>Стипендії</v>
      </c>
      <c r="B83" s="124">
        <v>2720</v>
      </c>
      <c r="C83" s="131">
        <v>0</v>
      </c>
      <c r="D83" s="131">
        <v>0</v>
      </c>
      <c r="E83" s="133">
        <f t="shared" si="2"/>
        <v>0</v>
      </c>
    </row>
    <row r="84" spans="1:5" s="16" customFormat="1" ht="15">
      <c r="A84" s="45" t="str">
        <f>VLOOKUP(B84,ДовКЕКВ!A:B,2,FALSE)</f>
        <v>Інші виплати населенню</v>
      </c>
      <c r="B84" s="124">
        <v>2730</v>
      </c>
      <c r="C84" s="131" t="s">
        <v>1004</v>
      </c>
      <c r="D84" s="131">
        <v>0</v>
      </c>
      <c r="E84" s="133">
        <f t="shared" si="2"/>
        <v>0</v>
      </c>
    </row>
    <row r="85" spans="1:5" s="13" customFormat="1" ht="15.75" customHeight="1">
      <c r="A85" s="45" t="str">
        <f>VLOOKUP(B85,ДовКЕКВ!A:B,2,FALSE)</f>
        <v>Інші поточні видатки</v>
      </c>
      <c r="B85" s="124">
        <v>2800</v>
      </c>
      <c r="C85" s="131">
        <v>0</v>
      </c>
      <c r="D85" s="131"/>
      <c r="E85" s="133">
        <f t="shared" si="2"/>
        <v>0</v>
      </c>
    </row>
    <row r="86" spans="1:5" s="13" customFormat="1" ht="15">
      <c r="A86" s="45" t="str">
        <f>VLOOKUP(B86,ДовКЕКВ!A:B,2,FALSE)</f>
        <v>Капітальні видатки</v>
      </c>
      <c r="B86" s="124">
        <v>3000</v>
      </c>
      <c r="C86" s="132">
        <f>C87+C101</f>
        <v>0</v>
      </c>
      <c r="D86" s="132">
        <f>D87+D101</f>
        <v>300000</v>
      </c>
      <c r="E86" s="133">
        <f t="shared" si="2"/>
        <v>300000</v>
      </c>
    </row>
    <row r="87" spans="1:5" s="12" customFormat="1" ht="15">
      <c r="A87" s="45" t="str">
        <f>VLOOKUP(B87,ДовКЕКВ!A:B,2,FALSE)</f>
        <v>Придбання основного капіталу</v>
      </c>
      <c r="B87" s="124">
        <v>3100</v>
      </c>
      <c r="C87" s="133">
        <f>C88+C89+C92+C95+C99+C100</f>
        <v>0</v>
      </c>
      <c r="D87" s="133">
        <f>D88+D89+D92+D95+D99+D100</f>
        <v>0</v>
      </c>
      <c r="E87" s="133">
        <f t="shared" si="2"/>
        <v>0</v>
      </c>
    </row>
    <row r="88" spans="1:5" s="12" customFormat="1" ht="15">
      <c r="A88" s="45" t="str">
        <f>VLOOKUP(B88,ДовКЕКВ!A:B,2,FALSE)</f>
        <v>Придбання обладнання і предметів довгострокового користування</v>
      </c>
      <c r="B88" s="124">
        <v>3110</v>
      </c>
      <c r="C88" s="131">
        <v>0</v>
      </c>
      <c r="D88" s="131"/>
      <c r="E88" s="133">
        <f t="shared" si="2"/>
        <v>0</v>
      </c>
    </row>
    <row r="89" spans="1:5" s="13" customFormat="1" ht="15">
      <c r="A89" s="45" t="str">
        <f>VLOOKUP(B89,ДовКЕКВ!A:B,2,FALSE)</f>
        <v>Капітальне будівництво (придбання)</v>
      </c>
      <c r="B89" s="124">
        <v>3120</v>
      </c>
      <c r="C89" s="132">
        <f>SUM(C90:C91)</f>
        <v>0</v>
      </c>
      <c r="D89" s="132"/>
      <c r="E89" s="133">
        <f t="shared" si="2"/>
        <v>0</v>
      </c>
    </row>
    <row r="90" spans="1:5" s="12" customFormat="1" ht="15">
      <c r="A90" s="45" t="str">
        <f>VLOOKUP(B90,ДовКЕКВ!A:B,2,FALSE)</f>
        <v>Капітальне будівництво (придбання) житла</v>
      </c>
      <c r="B90" s="124">
        <v>3121</v>
      </c>
      <c r="C90" s="131">
        <v>0</v>
      </c>
      <c r="D90" s="131">
        <v>0</v>
      </c>
      <c r="E90" s="133">
        <f t="shared" si="2"/>
        <v>0</v>
      </c>
    </row>
    <row r="91" spans="1:5" s="12" customFormat="1" ht="15">
      <c r="A91" s="45" t="str">
        <f>VLOOKUP(B91,ДовКЕКВ!A:B,2,FALSE)</f>
        <v>Капітальне будівництво (придбання) інших об'єктів</v>
      </c>
      <c r="B91" s="124">
        <v>3122</v>
      </c>
      <c r="C91" s="131"/>
      <c r="D91" s="131"/>
      <c r="E91" s="133">
        <f t="shared" si="2"/>
        <v>0</v>
      </c>
    </row>
    <row r="92" spans="1:5" s="12" customFormat="1" ht="16.5" customHeight="1">
      <c r="A92" s="45" t="str">
        <f>VLOOKUP(B92,ДовКЕКВ!A:B,2,FALSE)</f>
        <v>Капітальний ремонт</v>
      </c>
      <c r="B92" s="124">
        <v>3130</v>
      </c>
      <c r="C92" s="132">
        <f>SUM(C93:C94)</f>
        <v>0</v>
      </c>
      <c r="D92" s="132">
        <f>SUM(D93:D94)</f>
        <v>0</v>
      </c>
      <c r="E92" s="133">
        <f t="shared" si="2"/>
        <v>0</v>
      </c>
    </row>
    <row r="93" spans="1:5" s="12" customFormat="1" ht="16.5" customHeight="1">
      <c r="A93" s="45" t="str">
        <f>VLOOKUP(B93,ДовКЕКВ!A:B,2,FALSE)</f>
        <v>Капітальний ремонт житлового фонду (приміщень)</v>
      </c>
      <c r="B93" s="124">
        <v>3131</v>
      </c>
      <c r="C93" s="131">
        <v>0</v>
      </c>
      <c r="D93" s="131">
        <v>0</v>
      </c>
      <c r="E93" s="133">
        <f t="shared" si="2"/>
        <v>0</v>
      </c>
    </row>
    <row r="94" spans="1:5" s="12" customFormat="1" ht="16.5" customHeight="1">
      <c r="A94" s="45" t="str">
        <f>VLOOKUP(B94,ДовКЕКВ!A:B,2,FALSE)</f>
        <v>Капітальний ремонт інших об'єктів</v>
      </c>
      <c r="B94" s="124">
        <v>3132</v>
      </c>
      <c r="C94" s="131">
        <v>0</v>
      </c>
      <c r="D94" s="131">
        <v>0</v>
      </c>
      <c r="E94" s="133">
        <f t="shared" si="2"/>
        <v>0</v>
      </c>
    </row>
    <row r="95" spans="1:5" s="12" customFormat="1" ht="15">
      <c r="A95" s="45" t="str">
        <f>VLOOKUP(B95,ДовКЕКВ!A:B,2,FALSE)</f>
        <v>Реконструкція та реставрація</v>
      </c>
      <c r="B95" s="124">
        <v>3140</v>
      </c>
      <c r="C95" s="132">
        <f>SUM(C96:C98)</f>
        <v>0</v>
      </c>
      <c r="D95" s="132">
        <f>SUM(D96:D98)</f>
        <v>0</v>
      </c>
      <c r="E95" s="133">
        <f>SUM(C95:D95)</f>
        <v>0</v>
      </c>
    </row>
    <row r="96" spans="1:5" s="16" customFormat="1" ht="15">
      <c r="A96" s="45" t="str">
        <f>VLOOKUP(B96,ДовКЕКВ!A:B,2,FALSE)</f>
        <v>Реконструкція житлового фонду (приміщень)</v>
      </c>
      <c r="B96" s="124">
        <v>3141</v>
      </c>
      <c r="C96" s="131">
        <v>0</v>
      </c>
      <c r="D96" s="131">
        <v>0</v>
      </c>
      <c r="E96" s="133">
        <f>SUM(C96:D96)</f>
        <v>0</v>
      </c>
    </row>
    <row r="97" spans="1:7" s="16" customFormat="1" ht="15">
      <c r="A97" s="45" t="str">
        <f>VLOOKUP(B97,ДовКЕКВ!A:B,2,FALSE)</f>
        <v>Реконструкція та реставрація інших об'єктів</v>
      </c>
      <c r="B97" s="124">
        <v>3142</v>
      </c>
      <c r="C97" s="131">
        <v>0</v>
      </c>
      <c r="D97" s="131">
        <v>0</v>
      </c>
      <c r="E97" s="133">
        <f t="shared" si="2"/>
        <v>0</v>
      </c>
    </row>
    <row r="98" spans="1:7" s="16" customFormat="1" ht="15">
      <c r="A98" s="45" t="str">
        <f>VLOOKUP(B98,ДовКЕКВ!A:B,2,FALSE)</f>
        <v>Реставрація пам'яток культури, історії та архітектури</v>
      </c>
      <c r="B98" s="124">
        <v>3143</v>
      </c>
      <c r="C98" s="131">
        <v>0</v>
      </c>
      <c r="D98" s="131">
        <v>0</v>
      </c>
      <c r="E98" s="133">
        <f t="shared" si="2"/>
        <v>0</v>
      </c>
    </row>
    <row r="99" spans="1:7" s="26" customFormat="1" ht="16.5" customHeight="1">
      <c r="A99" s="45" t="str">
        <f>VLOOKUP(B99,ДовКЕКВ!A:B,2,FALSE)</f>
        <v>Створення державних запасів і резервів</v>
      </c>
      <c r="B99" s="124">
        <v>3150</v>
      </c>
      <c r="C99" s="131">
        <v>0</v>
      </c>
      <c r="D99" s="131">
        <v>0</v>
      </c>
      <c r="E99" s="133">
        <f t="shared" si="2"/>
        <v>0</v>
      </c>
    </row>
    <row r="100" spans="1:7" s="13" customFormat="1" ht="16.5" customHeight="1">
      <c r="A100" s="45" t="str">
        <f>VLOOKUP(B100,ДовКЕКВ!A:B,2,FALSE)</f>
        <v>Придбання землі та нематеріальних активів</v>
      </c>
      <c r="B100" s="124">
        <v>3160</v>
      </c>
      <c r="C100" s="131">
        <v>0</v>
      </c>
      <c r="D100" s="131">
        <v>0</v>
      </c>
      <c r="E100" s="133">
        <f t="shared" si="2"/>
        <v>0</v>
      </c>
    </row>
    <row r="101" spans="1:7" s="13" customFormat="1" ht="15">
      <c r="A101" s="45" t="str">
        <f>VLOOKUP(B101,ДовКЕКВ!A:B,2,FALSE)</f>
        <v>Капітальні трансферти</v>
      </c>
      <c r="B101" s="124">
        <v>3200</v>
      </c>
      <c r="C101" s="132">
        <f>SUM(C102:C105)</f>
        <v>0</v>
      </c>
      <c r="D101" s="132">
        <f>SUM(D102:D105)</f>
        <v>300000</v>
      </c>
      <c r="E101" s="133">
        <f t="shared" si="2"/>
        <v>300000</v>
      </c>
    </row>
    <row r="102" spans="1:7" s="13" customFormat="1" ht="15">
      <c r="A102" s="45" t="str">
        <f>VLOOKUP(B102,ДовКЕКВ!A:B,2,FALSE)</f>
        <v>Капітальні трансферти підприємствам (установам, організаціям)</v>
      </c>
      <c r="B102" s="124">
        <v>3210</v>
      </c>
      <c r="C102" s="131">
        <v>0</v>
      </c>
      <c r="D102" s="131">
        <v>300000</v>
      </c>
      <c r="E102" s="133">
        <f t="shared" si="2"/>
        <v>300000</v>
      </c>
    </row>
    <row r="103" spans="1:7" s="15" customFormat="1" ht="15">
      <c r="A103" s="45" t="str">
        <f>VLOOKUP(B103,ДовКЕКВ!A:B,2,FALSE)</f>
        <v>Капітальні трансферти органам державного управління інших рівнів</v>
      </c>
      <c r="B103" s="124">
        <v>3220</v>
      </c>
      <c r="C103" s="131">
        <v>0</v>
      </c>
      <c r="D103" s="131">
        <v>0</v>
      </c>
      <c r="E103" s="133">
        <f t="shared" si="2"/>
        <v>0</v>
      </c>
    </row>
    <row r="104" spans="1:7" s="15" customFormat="1" ht="25.5">
      <c r="A104" s="45" t="str">
        <f>VLOOKUP(B104,ДовКЕКВ!A:B,2,FALSE)</f>
        <v>Капітальні трансферти урядам іноземних держав та міжнародним організаціям</v>
      </c>
      <c r="B104" s="124">
        <v>3230</v>
      </c>
      <c r="C104" s="131"/>
      <c r="D104" s="131"/>
      <c r="E104" s="133"/>
    </row>
    <row r="105" spans="1:7" s="15" customFormat="1" ht="15">
      <c r="A105" s="45" t="str">
        <f>VLOOKUP(B105,ДовКЕКВ!A:B,2,FALSE)</f>
        <v>Капітальні трансферти населенню</v>
      </c>
      <c r="B105" s="124">
        <v>3240</v>
      </c>
      <c r="C105" s="131">
        <v>0</v>
      </c>
      <c r="D105" s="131">
        <v>0</v>
      </c>
      <c r="E105" s="133">
        <f t="shared" si="2"/>
        <v>0</v>
      </c>
    </row>
    <row r="106" spans="1:7" s="16" customFormat="1" ht="15" hidden="1">
      <c r="A106" s="126"/>
      <c r="B106" s="124"/>
      <c r="C106" s="131"/>
      <c r="D106" s="131"/>
      <c r="E106" s="133"/>
    </row>
    <row r="107" spans="1:7" s="16" customFormat="1" ht="15">
      <c r="A107" s="136" t="str">
        <f>VLOOKUP(B107,ДовКреди!A:B,2,FALSE)</f>
        <v>Надання внутрішніх кредитів </v>
      </c>
      <c r="B107" s="50">
        <v>4110</v>
      </c>
      <c r="C107" s="132">
        <f>SUM(C108:C110)</f>
        <v>0</v>
      </c>
      <c r="D107" s="132">
        <f>SUM(D108:D110)</f>
        <v>0</v>
      </c>
      <c r="E107" s="133"/>
    </row>
    <row r="108" spans="1:7" s="16" customFormat="1" ht="15">
      <c r="A108" s="39" t="str">
        <f>VLOOKUP(B108,ДовКреди!A:B,2,FALSE)</f>
        <v>Надання кредитів органам державного управління інших рівнів </v>
      </c>
      <c r="B108" s="36">
        <v>4111</v>
      </c>
      <c r="C108" s="131">
        <v>0</v>
      </c>
      <c r="D108" s="131">
        <v>0</v>
      </c>
      <c r="E108" s="133">
        <f t="shared" si="2"/>
        <v>0</v>
      </c>
      <c r="G108" s="130"/>
    </row>
    <row r="109" spans="1:7" s="16" customFormat="1" ht="15">
      <c r="A109" s="39" t="str">
        <f>VLOOKUP(B109,ДовКреди!A:B,2,FALSE)</f>
        <v>Надання кредитів підприємствам, установам, організаціям </v>
      </c>
      <c r="B109" s="36">
        <v>4112</v>
      </c>
      <c r="C109" s="131">
        <v>0</v>
      </c>
      <c r="D109" s="131">
        <v>0</v>
      </c>
      <c r="E109" s="133">
        <f t="shared" si="2"/>
        <v>0</v>
      </c>
    </row>
    <row r="110" spans="1:7" s="16" customFormat="1" ht="15">
      <c r="A110" s="39" t="str">
        <f>VLOOKUP(B110,ДовКреди!A:B,2,FALSE)</f>
        <v>Надання інших внутрішніх кредитів </v>
      </c>
      <c r="B110" s="36">
        <v>4113</v>
      </c>
      <c r="C110" s="131">
        <v>0</v>
      </c>
      <c r="D110" s="131">
        <v>0</v>
      </c>
      <c r="E110" s="133">
        <f t="shared" si="2"/>
        <v>0</v>
      </c>
    </row>
    <row r="111" spans="1:7" s="16" customFormat="1" ht="15">
      <c r="A111" s="136" t="str">
        <f>VLOOKUP(B111,ДовКреди!A:B,2,FALSE)</f>
        <v>Надання зовнішніх кредитів </v>
      </c>
      <c r="B111" s="50">
        <v>4210</v>
      </c>
      <c r="C111" s="131">
        <v>0</v>
      </c>
      <c r="D111" s="131">
        <v>0</v>
      </c>
      <c r="E111" s="133">
        <f>SUM(C111:D111)</f>
        <v>0</v>
      </c>
      <c r="G111" s="130"/>
    </row>
    <row r="112" spans="1:7" s="16" customFormat="1" ht="15">
      <c r="A112" s="126" t="str">
        <f>VLOOKUP(B112,ДовКЕКВ!A:B,2,FALSE)</f>
        <v>Нерозподілені видатки</v>
      </c>
      <c r="B112" s="124">
        <v>9000</v>
      </c>
      <c r="C112" s="131">
        <v>0</v>
      </c>
      <c r="D112" s="131">
        <v>0</v>
      </c>
      <c r="E112" s="133">
        <f>SUM(C112:D112)</f>
        <v>0</v>
      </c>
    </row>
    <row r="113" spans="1:7">
      <c r="A113" s="146"/>
      <c r="B113" s="100"/>
      <c r="C113" s="101"/>
      <c r="D113" s="101"/>
      <c r="E113" s="101"/>
    </row>
    <row r="114" spans="1:7" s="12" customFormat="1" ht="15">
      <c r="A114" s="147" t="s">
        <v>74</v>
      </c>
      <c r="B114" s="94"/>
      <c r="C114" s="103"/>
      <c r="D114" s="371" t="str">
        <f>Заполнить!B11</f>
        <v>Марія БУРТИК</v>
      </c>
      <c r="E114" s="371"/>
      <c r="F114" s="18"/>
    </row>
    <row r="115" spans="1:7" s="54" customFormat="1" ht="12.75" customHeight="1">
      <c r="A115" s="104"/>
      <c r="B115" s="90" t="s">
        <v>40</v>
      </c>
      <c r="C115" s="105"/>
      <c r="D115" s="364" t="s">
        <v>53</v>
      </c>
      <c r="E115" s="364"/>
      <c r="F115" s="53"/>
    </row>
    <row r="116" spans="1:7" s="12" customFormat="1" ht="30">
      <c r="A116" s="149" t="s">
        <v>1858</v>
      </c>
      <c r="B116" s="94"/>
      <c r="C116" s="103"/>
      <c r="D116" s="371" t="str">
        <f>Заполнить!B12</f>
        <v>Галина ВЛАДИКА</v>
      </c>
      <c r="E116" s="371"/>
      <c r="F116" s="18"/>
    </row>
    <row r="117" spans="1:7" s="54" customFormat="1" ht="11.25">
      <c r="A117" s="106"/>
      <c r="B117" s="90" t="s">
        <v>40</v>
      </c>
      <c r="C117" s="105"/>
      <c r="D117" s="364" t="s">
        <v>53</v>
      </c>
      <c r="E117" s="364"/>
      <c r="F117" s="53"/>
    </row>
    <row r="118" spans="1:7" s="12" customFormat="1" ht="15">
      <c r="A118" s="107" t="str">
        <f>Заполнить!$B$17</f>
        <v>20 січня 2020 року</v>
      </c>
      <c r="B118" s="108"/>
      <c r="C118" s="96"/>
      <c r="D118" s="368"/>
      <c r="E118" s="368"/>
      <c r="F118" s="370"/>
      <c r="G118" s="370"/>
    </row>
    <row r="119" spans="1:7" s="55" customFormat="1" ht="11.25">
      <c r="A119" s="109" t="s">
        <v>636</v>
      </c>
      <c r="B119" s="110"/>
      <c r="C119" s="111"/>
      <c r="D119" s="111"/>
      <c r="E119" s="112"/>
    </row>
    <row r="120" spans="1:7" s="12" customFormat="1" ht="24" customHeight="1">
      <c r="A120" s="102" t="s">
        <v>2849</v>
      </c>
      <c r="B120" s="113"/>
      <c r="C120" s="99"/>
      <c r="D120" s="99"/>
      <c r="E120" s="99"/>
    </row>
    <row r="121" spans="1:7" s="12" customFormat="1" ht="7.5" customHeight="1">
      <c r="A121" s="20"/>
      <c r="C121" s="18"/>
      <c r="D121" s="18"/>
      <c r="E121" s="18"/>
    </row>
    <row r="122" spans="1:7">
      <c r="A122" s="362" t="s">
        <v>4232</v>
      </c>
      <c r="B122" s="362"/>
      <c r="C122" s="362"/>
      <c r="D122" s="362"/>
      <c r="E122" s="362"/>
    </row>
    <row r="123" spans="1:7" ht="34.5" customHeight="1">
      <c r="A123" s="362"/>
      <c r="B123" s="362"/>
      <c r="C123" s="362"/>
      <c r="D123" s="362"/>
      <c r="E123" s="362"/>
    </row>
    <row r="124" spans="1:7">
      <c r="A124" s="11"/>
    </row>
  </sheetData>
  <mergeCells count="39">
    <mergeCell ref="B1:E2"/>
    <mergeCell ref="G4:J4"/>
    <mergeCell ref="A27:A28"/>
    <mergeCell ref="B27:B28"/>
    <mergeCell ref="F16:J16"/>
    <mergeCell ref="A17:E17"/>
    <mergeCell ref="A22:E22"/>
    <mergeCell ref="F18:J18"/>
    <mergeCell ref="A14:E14"/>
    <mergeCell ref="B4:E5"/>
    <mergeCell ref="A25:E25"/>
    <mergeCell ref="F118:G118"/>
    <mergeCell ref="D116:E116"/>
    <mergeCell ref="D117:E117"/>
    <mergeCell ref="D114:E114"/>
    <mergeCell ref="F19:J19"/>
    <mergeCell ref="C27:D27"/>
    <mergeCell ref="E27:E28"/>
    <mergeCell ref="A23:E23"/>
    <mergeCell ref="A20:E20"/>
    <mergeCell ref="F20:J20"/>
    <mergeCell ref="A21:E21"/>
    <mergeCell ref="A24:E24"/>
    <mergeCell ref="D118:E118"/>
    <mergeCell ref="A19:E19"/>
    <mergeCell ref="A48:A49"/>
    <mergeCell ref="A122:E123"/>
    <mergeCell ref="B11:C11"/>
    <mergeCell ref="B12:C12"/>
    <mergeCell ref="B6:E6"/>
    <mergeCell ref="B7:E7"/>
    <mergeCell ref="B8:E8"/>
    <mergeCell ref="D9:E9"/>
    <mergeCell ref="B10:C10"/>
    <mergeCell ref="D10:E10"/>
    <mergeCell ref="D115:E115"/>
    <mergeCell ref="A15:E15"/>
    <mergeCell ref="A16:E16"/>
    <mergeCell ref="A18:E18"/>
  </mergeCells>
  <phoneticPr fontId="0" type="noConversion"/>
  <pageMargins left="0.78740157480314965" right="0.19685039370078741" top="0.28000000000000003" bottom="0.24" header="0.31" footer="0.26"/>
  <pageSetup paperSize="9" scale="79"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O52"/>
  <sheetViews>
    <sheetView topLeftCell="A14" zoomScaleNormal="100" workbookViewId="0">
      <selection sqref="A1:O51"/>
    </sheetView>
  </sheetViews>
  <sheetFormatPr defaultRowHeight="12.75"/>
  <cols>
    <col min="1" max="1" width="52.42578125" style="8" customWidth="1"/>
    <col min="2" max="2" width="6" style="7" customWidth="1"/>
    <col min="3" max="6" width="9.42578125" style="7" bestFit="1" customWidth="1"/>
    <col min="7" max="7" width="9.42578125" style="7" customWidth="1"/>
    <col min="8" max="8" width="9.28515625" style="7" customWidth="1"/>
    <col min="9" max="9" width="9.7109375" style="7" customWidth="1"/>
    <col min="10" max="11" width="9.5703125" style="7" customWidth="1"/>
    <col min="12" max="12" width="10.7109375" style="7" customWidth="1"/>
    <col min="13" max="13" width="10.42578125" style="7" customWidth="1"/>
    <col min="14" max="14" width="10.140625" style="7" customWidth="1"/>
    <col min="15" max="15" width="12.85546875" style="7" customWidth="1"/>
    <col min="16" max="16384" width="9.140625" style="1"/>
  </cols>
  <sheetData>
    <row r="1" spans="1:15">
      <c r="J1" s="399" t="s">
        <v>1006</v>
      </c>
      <c r="K1" s="400"/>
      <c r="L1" s="400"/>
      <c r="M1" s="400"/>
      <c r="N1" s="400"/>
      <c r="O1" s="400"/>
    </row>
    <row r="2" spans="1:15">
      <c r="J2" s="400"/>
      <c r="K2" s="400"/>
      <c r="L2" s="400"/>
      <c r="M2" s="400"/>
      <c r="N2" s="400"/>
      <c r="O2" s="400"/>
    </row>
    <row r="3" spans="1:15" ht="33.75" customHeight="1">
      <c r="J3" s="400"/>
      <c r="K3" s="400"/>
      <c r="L3" s="400"/>
      <c r="M3" s="400"/>
      <c r="N3" s="400"/>
      <c r="O3" s="400"/>
    </row>
    <row r="4" spans="1:15" ht="6.75" customHeight="1"/>
    <row r="5" spans="1:15" ht="15.75" hidden="1" customHeight="1">
      <c r="J5" s="402" t="s">
        <v>6241</v>
      </c>
      <c r="K5" s="402"/>
      <c r="L5" s="402"/>
      <c r="M5" s="402"/>
      <c r="N5" s="402"/>
      <c r="O5" s="402"/>
    </row>
    <row r="6" spans="1:15" ht="14.25" customHeight="1">
      <c r="J6" s="403"/>
      <c r="K6" s="403"/>
      <c r="L6" s="403"/>
      <c r="M6" s="403"/>
      <c r="N6" s="403"/>
      <c r="O6" s="403"/>
    </row>
    <row r="7" spans="1:15" ht="12" customHeight="1">
      <c r="J7" s="390" t="s">
        <v>1005</v>
      </c>
      <c r="K7" s="390"/>
      <c r="L7" s="390"/>
      <c r="M7" s="390"/>
      <c r="N7" s="390"/>
      <c r="O7" s="390"/>
    </row>
    <row r="8" spans="1:15" ht="15.75" customHeight="1">
      <c r="J8" s="398" t="s">
        <v>6141</v>
      </c>
      <c r="K8" s="398"/>
      <c r="L8" s="398"/>
      <c r="M8" s="398"/>
      <c r="N8" s="398"/>
      <c r="O8" s="398"/>
    </row>
    <row r="9" spans="1:15" ht="9" customHeight="1">
      <c r="J9" s="390" t="s">
        <v>6142</v>
      </c>
      <c r="K9" s="390"/>
      <c r="L9" s="390"/>
      <c r="M9" s="390"/>
      <c r="N9" s="390"/>
      <c r="O9" s="390"/>
    </row>
    <row r="10" spans="1:15" ht="12.75" customHeight="1">
      <c r="J10" s="52"/>
      <c r="K10" s="52"/>
      <c r="L10" s="401" t="str">
        <f>кошторис!D9</f>
        <v>Ігор СЛЮЗАР</v>
      </c>
      <c r="M10" s="401"/>
      <c r="N10" s="401"/>
      <c r="O10" s="401"/>
    </row>
    <row r="11" spans="1:15">
      <c r="J11" s="404" t="s">
        <v>40</v>
      </c>
      <c r="K11" s="404"/>
      <c r="L11" s="404" t="s">
        <v>53</v>
      </c>
      <c r="M11" s="404"/>
      <c r="N11" s="404"/>
      <c r="O11" s="404"/>
    </row>
    <row r="12" spans="1:15" ht="15.75" customHeight="1">
      <c r="J12" s="391" t="str">
        <f>Заполнить!$B$16</f>
        <v>20 січня 2020 року</v>
      </c>
      <c r="K12" s="391"/>
      <c r="L12" s="391"/>
      <c r="M12" s="391"/>
      <c r="N12" s="74"/>
      <c r="O12" s="74"/>
    </row>
    <row r="13" spans="1:15" ht="15">
      <c r="J13" s="390" t="s">
        <v>58</v>
      </c>
      <c r="K13" s="390"/>
      <c r="L13" s="390"/>
      <c r="M13" s="390"/>
      <c r="N13" s="370" t="s">
        <v>1875</v>
      </c>
      <c r="O13" s="370"/>
    </row>
    <row r="14" spans="1:15" s="4" customFormat="1" ht="15.75">
      <c r="A14" s="393" t="s">
        <v>1857</v>
      </c>
      <c r="B14" s="393"/>
      <c r="C14" s="393"/>
      <c r="D14" s="393"/>
      <c r="E14" s="393"/>
      <c r="F14" s="393"/>
      <c r="G14" s="393"/>
      <c r="H14" s="393"/>
      <c r="I14" s="393"/>
      <c r="J14" s="393"/>
      <c r="K14" s="393"/>
      <c r="L14" s="393"/>
      <c r="M14" s="393"/>
      <c r="N14" s="393"/>
      <c r="O14" s="393"/>
    </row>
    <row r="15" spans="1:15" s="19" customFormat="1" ht="18" customHeight="1">
      <c r="A15" s="393" t="s">
        <v>6148</v>
      </c>
      <c r="B15" s="393"/>
      <c r="C15" s="393"/>
      <c r="D15" s="393"/>
      <c r="E15" s="393"/>
      <c r="F15" s="393"/>
      <c r="G15" s="393"/>
      <c r="H15" s="393"/>
      <c r="I15" s="393"/>
      <c r="J15" s="393"/>
      <c r="K15" s="393"/>
      <c r="L15" s="393"/>
      <c r="M15" s="393"/>
      <c r="N15" s="393"/>
      <c r="O15" s="393"/>
    </row>
    <row r="16" spans="1:15" s="19" customFormat="1" ht="15.75">
      <c r="A16" s="392" t="str">
        <f>CONCATENATE(Заполнить!$B$3,"  ",Заполнить!$B$2)</f>
        <v>04054334  Коломийська міська рада</v>
      </c>
      <c r="B16" s="392"/>
      <c r="C16" s="392"/>
      <c r="D16" s="392"/>
      <c r="E16" s="392"/>
      <c r="F16" s="392"/>
      <c r="G16" s="392"/>
      <c r="H16" s="392"/>
      <c r="I16" s="392"/>
      <c r="J16" s="392"/>
      <c r="K16" s="392"/>
      <c r="L16" s="392"/>
      <c r="M16" s="392"/>
      <c r="N16" s="392"/>
      <c r="O16" s="392"/>
    </row>
    <row r="17" spans="1:15" s="19" customFormat="1" ht="9.75" customHeight="1">
      <c r="A17" s="396" t="s">
        <v>79</v>
      </c>
      <c r="B17" s="396"/>
      <c r="C17" s="396"/>
      <c r="D17" s="396"/>
      <c r="E17" s="396"/>
      <c r="F17" s="396"/>
      <c r="G17" s="396"/>
      <c r="H17" s="396"/>
      <c r="I17" s="396"/>
      <c r="J17" s="396"/>
      <c r="K17" s="396"/>
      <c r="L17" s="396"/>
      <c r="M17" s="396"/>
      <c r="N17" s="396"/>
      <c r="O17" s="396"/>
    </row>
    <row r="18" spans="1:15" s="19" customFormat="1" ht="15.75">
      <c r="A18" s="392" t="str">
        <f>Заполнить!$B$4</f>
        <v>м. Коломия</v>
      </c>
      <c r="B18" s="392"/>
      <c r="C18" s="392"/>
      <c r="D18" s="392"/>
      <c r="E18" s="392"/>
      <c r="F18" s="392"/>
      <c r="G18" s="392"/>
      <c r="H18" s="392"/>
      <c r="I18" s="392"/>
      <c r="J18" s="392"/>
      <c r="K18" s="392"/>
      <c r="L18" s="392"/>
      <c r="M18" s="392"/>
      <c r="N18" s="392"/>
      <c r="O18" s="392"/>
    </row>
    <row r="19" spans="1:15" s="19" customFormat="1" ht="10.5" customHeight="1">
      <c r="A19" s="396" t="s">
        <v>46</v>
      </c>
      <c r="B19" s="396"/>
      <c r="C19" s="396"/>
      <c r="D19" s="396"/>
      <c r="E19" s="396"/>
      <c r="F19" s="396"/>
      <c r="G19" s="396"/>
      <c r="H19" s="396"/>
      <c r="I19" s="396"/>
      <c r="J19" s="396"/>
      <c r="K19" s="396"/>
      <c r="L19" s="396"/>
      <c r="M19" s="396"/>
      <c r="N19" s="396"/>
      <c r="O19" s="396"/>
    </row>
    <row r="20" spans="1:15" s="19" customFormat="1" ht="15.75">
      <c r="A20" s="397" t="str">
        <f>CONCATENATE("Вид бюджету  ",IF(Заполнить!$B$5=1,"ДЕРЖАВНИЙ","МІСЦЕВИЙ"))</f>
        <v>Вид бюджету  МІСЦЕВИЙ</v>
      </c>
      <c r="B20" s="397"/>
      <c r="C20" s="397"/>
      <c r="D20" s="397"/>
      <c r="E20" s="397"/>
      <c r="F20" s="397"/>
      <c r="G20" s="397"/>
      <c r="H20" s="397"/>
      <c r="I20" s="397"/>
      <c r="J20" s="397"/>
      <c r="K20" s="397"/>
      <c r="L20" s="397"/>
      <c r="M20" s="397"/>
      <c r="N20" s="397"/>
      <c r="O20" s="397"/>
    </row>
    <row r="21" spans="1:15" s="19" customFormat="1" ht="15">
      <c r="A21" s="39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21" s="394"/>
      <c r="C21" s="394"/>
      <c r="D21" s="394"/>
      <c r="E21" s="394"/>
      <c r="F21" s="394"/>
      <c r="G21" s="394"/>
      <c r="H21" s="394"/>
      <c r="I21" s="394"/>
      <c r="J21" s="394"/>
      <c r="K21" s="394"/>
      <c r="L21" s="394"/>
      <c r="M21" s="394"/>
      <c r="N21" s="394"/>
      <c r="O21" s="394"/>
    </row>
    <row r="22" spans="1:15" s="19" customFormat="1" ht="15">
      <c r="A22" s="394"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2" s="394"/>
      <c r="C22" s="394"/>
      <c r="D22" s="394"/>
      <c r="E22" s="394"/>
      <c r="F22" s="394"/>
      <c r="G22" s="394"/>
      <c r="H22" s="394"/>
      <c r="I22" s="394"/>
      <c r="J22" s="394"/>
      <c r="K22" s="394"/>
      <c r="L22" s="394"/>
      <c r="M22" s="394"/>
      <c r="N22" s="394"/>
      <c r="O22" s="394"/>
    </row>
    <row r="23" spans="1:15" s="19" customFormat="1" ht="28.5" customHeight="1">
      <c r="A23" s="395" t="str">
        <f>кошторис!A25</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селіщної, сільської рад</v>
      </c>
      <c r="B23" s="395"/>
      <c r="C23" s="395"/>
      <c r="D23" s="395"/>
      <c r="E23" s="395"/>
      <c r="F23" s="395"/>
      <c r="G23" s="395"/>
      <c r="H23" s="395"/>
      <c r="I23" s="395"/>
      <c r="J23" s="395"/>
      <c r="K23" s="395"/>
      <c r="L23" s="395"/>
      <c r="M23" s="395"/>
      <c r="N23" s="395"/>
      <c r="O23" s="395"/>
    </row>
    <row r="24" spans="1:15" s="22" customFormat="1" ht="12.75" customHeight="1">
      <c r="A24" s="34"/>
      <c r="B24" s="34"/>
      <c r="C24" s="34"/>
      <c r="D24" s="34"/>
      <c r="E24" s="7"/>
      <c r="F24" s="7"/>
      <c r="G24" s="7"/>
      <c r="H24" s="7"/>
      <c r="I24" s="7"/>
      <c r="J24" s="7"/>
      <c r="K24" s="7"/>
      <c r="L24" s="7"/>
      <c r="M24" s="7"/>
      <c r="N24" s="34"/>
      <c r="O24" s="34" t="s">
        <v>73</v>
      </c>
    </row>
    <row r="25" spans="1:15" s="30" customFormat="1" ht="28.5" customHeight="1">
      <c r="A25" s="42" t="s">
        <v>1011</v>
      </c>
      <c r="B25" s="42" t="s">
        <v>65</v>
      </c>
      <c r="C25" s="43" t="s">
        <v>1861</v>
      </c>
      <c r="D25" s="43" t="s">
        <v>1862</v>
      </c>
      <c r="E25" s="43" t="s">
        <v>1863</v>
      </c>
      <c r="F25" s="43" t="s">
        <v>1864</v>
      </c>
      <c r="G25" s="43" t="s">
        <v>1865</v>
      </c>
      <c r="H25" s="43" t="s">
        <v>1866</v>
      </c>
      <c r="I25" s="43" t="s">
        <v>1867</v>
      </c>
      <c r="J25" s="43" t="s">
        <v>1868</v>
      </c>
      <c r="K25" s="43" t="s">
        <v>1869</v>
      </c>
      <c r="L25" s="43" t="s">
        <v>1870</v>
      </c>
      <c r="M25" s="43" t="s">
        <v>1871</v>
      </c>
      <c r="N25" s="43" t="s">
        <v>1872</v>
      </c>
      <c r="O25" s="44" t="s">
        <v>1873</v>
      </c>
    </row>
    <row r="26" spans="1:15" s="30"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8" customFormat="1" ht="15" customHeight="1">
      <c r="A27" s="45" t="str">
        <f>VLOOKUP(B27,ДовКЕКВ!A:B,2,FALSE)</f>
        <v>Оплата праці</v>
      </c>
      <c r="B27" s="46">
        <v>2110</v>
      </c>
      <c r="C27" s="67"/>
      <c r="D27" s="67"/>
      <c r="E27" s="67"/>
      <c r="F27" s="67"/>
      <c r="G27" s="67"/>
      <c r="H27" s="67"/>
      <c r="I27" s="67"/>
      <c r="J27" s="67"/>
      <c r="K27" s="67"/>
      <c r="L27" s="67"/>
      <c r="M27" s="67"/>
      <c r="N27" s="67"/>
      <c r="O27" s="66">
        <f>SUM(C27:N27)</f>
        <v>0</v>
      </c>
    </row>
    <row r="28" spans="1:15" s="28" customFormat="1" ht="15" customHeight="1">
      <c r="A28" s="45" t="str">
        <f>VLOOKUP(B28,ДовКЕКВ!A:B,2,FALSE)</f>
        <v>Нарахування на оплату праці</v>
      </c>
      <c r="B28" s="46">
        <v>2120</v>
      </c>
      <c r="C28" s="67"/>
      <c r="D28" s="67"/>
      <c r="E28" s="67"/>
      <c r="F28" s="67"/>
      <c r="G28" s="67"/>
      <c r="H28" s="67"/>
      <c r="I28" s="67"/>
      <c r="J28" s="67"/>
      <c r="K28" s="67"/>
      <c r="L28" s="67"/>
      <c r="M28" s="67"/>
      <c r="N28" s="67"/>
      <c r="O28" s="66">
        <f>SUM(C28:N28)</f>
        <v>0</v>
      </c>
    </row>
    <row r="29" spans="1:15" s="28" customFormat="1" ht="15.75" customHeight="1">
      <c r="A29" s="45" t="str">
        <f>VLOOKUP(B29,ДовКЕКВ!A:B,2,FALSE)</f>
        <v>Медикаменти та перев'язувальні матеріали</v>
      </c>
      <c r="B29" s="46">
        <v>2220</v>
      </c>
      <c r="C29" s="67"/>
      <c r="D29" s="67"/>
      <c r="E29" s="67"/>
      <c r="F29" s="67"/>
      <c r="G29" s="67"/>
      <c r="H29" s="67"/>
      <c r="I29" s="67"/>
      <c r="J29" s="67"/>
      <c r="K29" s="67"/>
      <c r="L29" s="67"/>
      <c r="M29" s="67"/>
      <c r="N29" s="67"/>
      <c r="O29" s="66">
        <f t="shared" ref="O29:O40" si="0">SUM(C29:N29)</f>
        <v>0</v>
      </c>
    </row>
    <row r="30" spans="1:15" s="28" customFormat="1" ht="15" customHeight="1">
      <c r="A30" s="45" t="str">
        <f>VLOOKUP(B30,ДовКЕКВ!A:B,2,FALSE)</f>
        <v>Продукти харчування</v>
      </c>
      <c r="B30" s="46">
        <v>2230</v>
      </c>
      <c r="C30" s="67"/>
      <c r="D30" s="67"/>
      <c r="E30" s="67"/>
      <c r="F30" s="67"/>
      <c r="G30" s="67"/>
      <c r="H30" s="67"/>
      <c r="I30" s="67"/>
      <c r="J30" s="67"/>
      <c r="K30" s="67"/>
      <c r="L30" s="67"/>
      <c r="M30" s="67"/>
      <c r="N30" s="67"/>
      <c r="O30" s="66">
        <f t="shared" si="0"/>
        <v>0</v>
      </c>
    </row>
    <row r="31" spans="1:15" s="28" customFormat="1" ht="15.75" customHeight="1">
      <c r="A31" s="45" t="str">
        <f>VLOOKUP(B31,ДовКЕКВ!A:B,2,FALSE)</f>
        <v>Оплата комунальних послуг та енергоносіїв</v>
      </c>
      <c r="B31" s="46">
        <v>2270</v>
      </c>
      <c r="C31" s="67"/>
      <c r="D31" s="67"/>
      <c r="E31" s="67"/>
      <c r="F31" s="67"/>
      <c r="G31" s="67"/>
      <c r="H31" s="67"/>
      <c r="I31" s="67"/>
      <c r="J31" s="67"/>
      <c r="K31" s="67"/>
      <c r="L31" s="67"/>
      <c r="M31" s="67"/>
      <c r="N31" s="67"/>
      <c r="O31" s="66">
        <f t="shared" si="0"/>
        <v>0</v>
      </c>
    </row>
    <row r="32" spans="1:15" s="28" customFormat="1" ht="15.75" hidden="1" customHeight="1">
      <c r="A32" s="45" t="s">
        <v>976</v>
      </c>
      <c r="B32" s="226">
        <v>2271</v>
      </c>
      <c r="C32" s="67"/>
      <c r="D32" s="67"/>
      <c r="E32" s="67"/>
      <c r="F32" s="67"/>
      <c r="G32" s="67"/>
      <c r="H32" s="67"/>
      <c r="I32" s="67"/>
      <c r="J32" s="67"/>
      <c r="K32" s="67"/>
      <c r="L32" s="67"/>
      <c r="M32" s="67"/>
      <c r="N32" s="67"/>
      <c r="O32" s="66">
        <f>SUM(C32:N32)</f>
        <v>0</v>
      </c>
    </row>
    <row r="33" spans="1:15" s="28" customFormat="1" ht="15.75" hidden="1" customHeight="1">
      <c r="A33" s="45" t="s">
        <v>977</v>
      </c>
      <c r="B33" s="226">
        <v>2272</v>
      </c>
      <c r="C33" s="67"/>
      <c r="D33" s="67"/>
      <c r="E33" s="67"/>
      <c r="F33" s="67"/>
      <c r="G33" s="67"/>
      <c r="H33" s="67"/>
      <c r="I33" s="67"/>
      <c r="J33" s="67"/>
      <c r="K33" s="67"/>
      <c r="L33" s="67"/>
      <c r="M33" s="67"/>
      <c r="N33" s="67"/>
      <c r="O33" s="66">
        <f>SUM(C33:N33)</f>
        <v>0</v>
      </c>
    </row>
    <row r="34" spans="1:15" s="28" customFormat="1" ht="15.75" hidden="1" customHeight="1">
      <c r="A34" s="45" t="s">
        <v>978</v>
      </c>
      <c r="B34" s="226">
        <v>2273</v>
      </c>
      <c r="C34" s="67"/>
      <c r="D34" s="67"/>
      <c r="E34" s="67"/>
      <c r="F34" s="67"/>
      <c r="G34" s="67"/>
      <c r="H34" s="67"/>
      <c r="I34" s="67"/>
      <c r="J34" s="67"/>
      <c r="K34" s="67"/>
      <c r="L34" s="67"/>
      <c r="M34" s="67"/>
      <c r="N34" s="67"/>
      <c r="O34" s="66">
        <f>SUM(C34:N34)</f>
        <v>0</v>
      </c>
    </row>
    <row r="35" spans="1:15" s="28" customFormat="1" ht="15.75" hidden="1" customHeight="1">
      <c r="A35" s="45" t="s">
        <v>979</v>
      </c>
      <c r="B35" s="226">
        <v>2274</v>
      </c>
      <c r="C35" s="67"/>
      <c r="D35" s="67"/>
      <c r="E35" s="67"/>
      <c r="F35" s="67"/>
      <c r="G35" s="67"/>
      <c r="H35" s="67"/>
      <c r="I35" s="67"/>
      <c r="J35" s="67"/>
      <c r="K35" s="67"/>
      <c r="L35" s="67"/>
      <c r="M35" s="67"/>
      <c r="N35" s="67"/>
      <c r="O35" s="66">
        <f>SUM(C35:N35)</f>
        <v>0</v>
      </c>
    </row>
    <row r="36" spans="1:15" s="28" customFormat="1" ht="27.75" customHeight="1">
      <c r="A36" s="45" t="str">
        <f>VLOOKUP(B36,ДовКЕКВ!A:B,2,FALSE)</f>
        <v>Дослідження і розробки, окремі заходи розвитку по реалізації державних (регіональних) програм</v>
      </c>
      <c r="B36" s="65">
        <v>2281</v>
      </c>
      <c r="C36" s="67"/>
      <c r="D36" s="67"/>
      <c r="E36" s="67"/>
      <c r="F36" s="67"/>
      <c r="G36" s="67"/>
      <c r="H36" s="67"/>
      <c r="I36" s="67"/>
      <c r="J36" s="67"/>
      <c r="K36" s="67"/>
      <c r="L36" s="67"/>
      <c r="M36" s="67"/>
      <c r="N36" s="67"/>
      <c r="O36" s="66">
        <f t="shared" si="0"/>
        <v>0</v>
      </c>
    </row>
    <row r="37" spans="1:15" s="28" customFormat="1" ht="29.25" customHeight="1">
      <c r="A37" s="45" t="str">
        <f>VLOOKUP(B37,ДовКЕКВ!A:B,2,FALSE)</f>
        <v>Окремі заходи по реалізації державних (регіональних) програм, не віднесені до заходів розвитку</v>
      </c>
      <c r="B37" s="65">
        <v>2282</v>
      </c>
      <c r="C37" s="67"/>
      <c r="D37" s="67"/>
      <c r="E37" s="67"/>
      <c r="F37" s="67"/>
      <c r="G37" s="67"/>
      <c r="H37" s="67"/>
      <c r="I37" s="67"/>
      <c r="J37" s="67"/>
      <c r="K37" s="67"/>
      <c r="L37" s="67"/>
      <c r="M37" s="67"/>
      <c r="N37" s="67"/>
      <c r="O37" s="66">
        <f t="shared" si="0"/>
        <v>0</v>
      </c>
    </row>
    <row r="38" spans="1:15" s="28" customFormat="1" ht="15" customHeight="1">
      <c r="A38" s="45" t="str">
        <f>VLOOKUP(B38,ДовКЕКВ!A:B,2,FALSE)</f>
        <v>Соціальне забезпечення</v>
      </c>
      <c r="B38" s="46">
        <v>2700</v>
      </c>
      <c r="C38" s="67"/>
      <c r="D38" s="67"/>
      <c r="E38" s="67"/>
      <c r="F38" s="67"/>
      <c r="G38" s="67"/>
      <c r="H38" s="67"/>
      <c r="I38" s="67"/>
      <c r="J38" s="67"/>
      <c r="K38" s="67"/>
      <c r="L38" s="67"/>
      <c r="M38" s="67"/>
      <c r="N38" s="67"/>
      <c r="O38" s="66">
        <f t="shared" si="0"/>
        <v>0</v>
      </c>
    </row>
    <row r="39" spans="1:15" s="28" customFormat="1" ht="15" customHeight="1">
      <c r="A39" s="45" t="s">
        <v>52</v>
      </c>
      <c r="B39" s="46" t="s">
        <v>77</v>
      </c>
      <c r="C39" s="221"/>
      <c r="D39" s="221"/>
      <c r="E39" s="221">
        <v>100000</v>
      </c>
      <c r="F39" s="221"/>
      <c r="G39" s="221"/>
      <c r="H39" s="221"/>
      <c r="I39" s="221"/>
      <c r="J39" s="221">
        <v>200000</v>
      </c>
      <c r="K39" s="221"/>
      <c r="L39" s="221"/>
      <c r="M39" s="221"/>
      <c r="N39" s="221"/>
      <c r="O39" s="222">
        <f t="shared" si="0"/>
        <v>300000</v>
      </c>
    </row>
    <row r="40" spans="1:15" s="230" customFormat="1" ht="15.75" customHeight="1">
      <c r="A40" s="227" t="s">
        <v>64</v>
      </c>
      <c r="B40" s="228"/>
      <c r="C40" s="222">
        <f>SUM(C27:C39)-SUM(C32:C35)</f>
        <v>0</v>
      </c>
      <c r="D40" s="222">
        <f t="shared" ref="D40:N40" si="1">SUM(D27:D39)-SUM(D32:D35)</f>
        <v>0</v>
      </c>
      <c r="E40" s="222">
        <f t="shared" si="1"/>
        <v>100000</v>
      </c>
      <c r="F40" s="222">
        <f t="shared" si="1"/>
        <v>0</v>
      </c>
      <c r="G40" s="222">
        <f t="shared" si="1"/>
        <v>0</v>
      </c>
      <c r="H40" s="222">
        <f t="shared" si="1"/>
        <v>0</v>
      </c>
      <c r="I40" s="222">
        <f t="shared" si="1"/>
        <v>0</v>
      </c>
      <c r="J40" s="222">
        <f t="shared" si="1"/>
        <v>200000</v>
      </c>
      <c r="K40" s="222">
        <f t="shared" si="1"/>
        <v>0</v>
      </c>
      <c r="L40" s="222">
        <f t="shared" si="1"/>
        <v>0</v>
      </c>
      <c r="M40" s="222">
        <f t="shared" si="1"/>
        <v>0</v>
      </c>
      <c r="N40" s="222">
        <f t="shared" si="1"/>
        <v>0</v>
      </c>
      <c r="O40" s="229">
        <f t="shared" si="0"/>
        <v>300000</v>
      </c>
    </row>
    <row r="41" spans="1:15" s="8" customFormat="1" ht="14.25" customHeight="1">
      <c r="A41" s="120"/>
      <c r="B41" s="11"/>
      <c r="C41" s="47"/>
      <c r="D41" s="47"/>
      <c r="E41" s="34"/>
      <c r="F41" s="7"/>
      <c r="G41" s="7"/>
      <c r="H41" s="7"/>
      <c r="I41" s="7"/>
      <c r="J41" s="7"/>
      <c r="K41" s="7"/>
      <c r="L41" s="7"/>
      <c r="M41" s="7"/>
      <c r="N41" s="7"/>
      <c r="O41" s="7"/>
    </row>
    <row r="42" spans="1:15" hidden="1">
      <c r="A42" s="41"/>
      <c r="B42" s="11"/>
      <c r="C42" s="47"/>
      <c r="D42" s="47"/>
      <c r="E42" s="34"/>
    </row>
    <row r="43" spans="1:15" ht="1.5" hidden="1" customHeight="1">
      <c r="A43" s="41"/>
      <c r="B43" s="11"/>
      <c r="C43" s="47"/>
      <c r="D43" s="47"/>
      <c r="E43" s="34"/>
    </row>
    <row r="44" spans="1:15" ht="15">
      <c r="A44" s="147" t="s">
        <v>74</v>
      </c>
      <c r="B44" s="10"/>
      <c r="C44" s="10"/>
      <c r="D44" s="10"/>
      <c r="E44" s="10"/>
      <c r="F44" s="391"/>
      <c r="G44" s="391"/>
      <c r="H44" s="10"/>
      <c r="I44" s="398" t="str">
        <f>Заполнить!$B$11</f>
        <v>Марія БУРТИК</v>
      </c>
      <c r="J44" s="398"/>
      <c r="K44" s="398"/>
    </row>
    <row r="45" spans="1:15" ht="15">
      <c r="A45" s="17"/>
      <c r="B45" s="10"/>
      <c r="C45" s="10"/>
      <c r="D45" s="10"/>
      <c r="E45" s="10"/>
      <c r="F45" s="390" t="s">
        <v>40</v>
      </c>
      <c r="G45" s="390"/>
      <c r="H45" s="62"/>
      <c r="I45" s="390" t="s">
        <v>53</v>
      </c>
      <c r="J45" s="390"/>
      <c r="K45" s="390"/>
    </row>
    <row r="46" spans="1:15" ht="15">
      <c r="A46" s="148" t="s">
        <v>1858</v>
      </c>
      <c r="B46" s="48"/>
      <c r="C46" s="48"/>
      <c r="D46" s="48"/>
      <c r="E46" s="48"/>
      <c r="F46" s="391"/>
      <c r="G46" s="391"/>
      <c r="H46" s="10"/>
      <c r="I46" s="398" t="str">
        <f>Заполнить!$B$12</f>
        <v>Галина ВЛАДИКА</v>
      </c>
      <c r="J46" s="398"/>
      <c r="K46" s="398"/>
    </row>
    <row r="47" spans="1:15" ht="15">
      <c r="A47" s="23"/>
      <c r="B47" s="10"/>
      <c r="C47" s="10"/>
      <c r="D47" s="10"/>
      <c r="E47" s="10"/>
      <c r="F47" s="390" t="s">
        <v>40</v>
      </c>
      <c r="G47" s="390"/>
      <c r="H47" s="62"/>
      <c r="I47" s="390" t="s">
        <v>53</v>
      </c>
      <c r="J47" s="390"/>
      <c r="K47" s="390"/>
    </row>
    <row r="48" spans="1:15" ht="15">
      <c r="A48" s="19" t="s">
        <v>1874</v>
      </c>
      <c r="B48" s="19"/>
      <c r="C48" s="10"/>
      <c r="D48" s="18"/>
      <c r="E48" s="18"/>
      <c r="F48" s="18"/>
      <c r="G48" s="18"/>
      <c r="H48" s="18"/>
      <c r="I48" s="18"/>
      <c r="J48" s="18"/>
      <c r="K48" s="18"/>
    </row>
    <row r="49" spans="1:12" ht="15">
      <c r="A49" s="151" t="str">
        <f>Заполнить!$B$17</f>
        <v>20 січня 2020 року</v>
      </c>
      <c r="B49" s="19"/>
      <c r="C49" s="10"/>
      <c r="D49" s="18"/>
      <c r="E49" s="18"/>
      <c r="F49" s="18"/>
      <c r="G49" s="18"/>
      <c r="H49" s="18"/>
      <c r="I49" s="18"/>
      <c r="J49" s="18"/>
      <c r="K49" s="18"/>
    </row>
    <row r="50" spans="1:12" ht="15">
      <c r="A50" s="152" t="s">
        <v>636</v>
      </c>
      <c r="B50" s="29"/>
      <c r="C50" s="51"/>
      <c r="D50" s="51"/>
      <c r="E50" s="51"/>
      <c r="F50" s="51"/>
      <c r="G50" s="51"/>
      <c r="H50" s="51"/>
      <c r="I50" s="51"/>
      <c r="J50" s="51"/>
      <c r="K50" s="51"/>
    </row>
    <row r="51" spans="1:12" ht="25.5" customHeight="1">
      <c r="A51" s="389" t="s">
        <v>1012</v>
      </c>
      <c r="B51" s="389"/>
      <c r="C51" s="389"/>
      <c r="D51" s="389"/>
      <c r="E51" s="389"/>
      <c r="F51" s="389"/>
      <c r="G51" s="389"/>
      <c r="H51" s="389"/>
      <c r="I51" s="389"/>
      <c r="J51" s="389"/>
      <c r="K51" s="389"/>
      <c r="L51" s="389"/>
    </row>
    <row r="52" spans="1:12">
      <c r="A52" s="202"/>
    </row>
  </sheetData>
  <sheetProtection formatColumns="0" formatRows="0"/>
  <mergeCells count="30">
    <mergeCell ref="J1:O3"/>
    <mergeCell ref="J12:M12"/>
    <mergeCell ref="L10:O10"/>
    <mergeCell ref="J7:O7"/>
    <mergeCell ref="J8:O8"/>
    <mergeCell ref="J9:O9"/>
    <mergeCell ref="J5:O6"/>
    <mergeCell ref="L11:O11"/>
    <mergeCell ref="J11:K11"/>
    <mergeCell ref="I45:K45"/>
    <mergeCell ref="A20:O20"/>
    <mergeCell ref="F47:G47"/>
    <mergeCell ref="I44:K44"/>
    <mergeCell ref="I46:K46"/>
    <mergeCell ref="A51:L51"/>
    <mergeCell ref="J13:M13"/>
    <mergeCell ref="F44:G44"/>
    <mergeCell ref="F45:G45"/>
    <mergeCell ref="N13:O13"/>
    <mergeCell ref="F46:G46"/>
    <mergeCell ref="A16:O16"/>
    <mergeCell ref="A15:O15"/>
    <mergeCell ref="A21:O21"/>
    <mergeCell ref="A18:O18"/>
    <mergeCell ref="A14:O14"/>
    <mergeCell ref="I47:K47"/>
    <mergeCell ref="A23:O23"/>
    <mergeCell ref="A17:O17"/>
    <mergeCell ref="A19:O19"/>
    <mergeCell ref="A22:O22"/>
  </mergeCells>
  <phoneticPr fontId="0" type="noConversion"/>
  <pageMargins left="0.2" right="0.19685039370078741" top="0.19685039370078741" bottom="0.19685039370078741" header="0.19685039370078741" footer="0.19685039370078741"/>
  <pageSetup paperSize="9" scale="7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workbookViewId="0">
      <selection activeCell="A16" sqref="A16:D16"/>
    </sheetView>
  </sheetViews>
  <sheetFormatPr defaultRowHeight="18.75"/>
  <cols>
    <col min="1" max="1" width="4.28515625" style="231" customWidth="1"/>
    <col min="2" max="2" width="50.140625" style="231" customWidth="1"/>
    <col min="3" max="3" width="17.7109375" style="231" customWidth="1"/>
    <col min="4" max="4" width="15.28515625" style="231" customWidth="1"/>
    <col min="5" max="5" width="10.5703125" style="231" customWidth="1"/>
    <col min="6" max="6" width="15.42578125" style="231" customWidth="1"/>
    <col min="7" max="7" width="9.140625" style="231"/>
    <col min="8" max="8" width="13.140625" style="231" bestFit="1" customWidth="1"/>
    <col min="9" max="16384" width="9.140625" style="231"/>
  </cols>
  <sheetData>
    <row r="1" spans="1:9">
      <c r="B1" s="232" t="s">
        <v>6149</v>
      </c>
      <c r="C1" s="408" t="s">
        <v>6150</v>
      </c>
      <c r="D1" s="408"/>
      <c r="E1" s="408"/>
      <c r="F1" s="408"/>
      <c r="G1" s="233"/>
    </row>
    <row r="2" spans="1:9" ht="12.75" customHeight="1">
      <c r="B2" s="234" t="s">
        <v>6141</v>
      </c>
      <c r="C2" s="409" t="s">
        <v>6151</v>
      </c>
      <c r="D2" s="409"/>
      <c r="E2" s="409"/>
      <c r="F2" s="409"/>
      <c r="G2" s="233"/>
    </row>
    <row r="3" spans="1:9" ht="11.25" customHeight="1">
      <c r="B3" s="236" t="s">
        <v>6152</v>
      </c>
      <c r="C3" s="409" t="s">
        <v>6153</v>
      </c>
      <c r="D3" s="409"/>
      <c r="E3" s="409"/>
      <c r="F3" s="409"/>
      <c r="G3" s="233"/>
    </row>
    <row r="4" spans="1:9">
      <c r="B4" s="237" t="s">
        <v>6219</v>
      </c>
      <c r="C4" s="235"/>
      <c r="D4" s="235" t="s">
        <v>6154</v>
      </c>
      <c r="E4" s="235"/>
      <c r="F4" s="235"/>
      <c r="G4" s="233"/>
    </row>
    <row r="5" spans="1:9" ht="9.75" customHeight="1">
      <c r="B5" s="238" t="s">
        <v>6155</v>
      </c>
      <c r="C5" s="233"/>
      <c r="D5" s="239" t="s">
        <v>6156</v>
      </c>
      <c r="E5" s="233"/>
      <c r="F5" s="233"/>
      <c r="G5" s="233"/>
    </row>
    <row r="6" spans="1:9">
      <c r="B6" s="240" t="s">
        <v>6222</v>
      </c>
      <c r="C6" s="410" t="s">
        <v>6214</v>
      </c>
      <c r="D6" s="410"/>
      <c r="E6" s="411">
        <v>300000</v>
      </c>
      <c r="F6" s="411"/>
      <c r="G6" s="241"/>
      <c r="H6" s="242"/>
      <c r="I6" s="242"/>
    </row>
    <row r="7" spans="1:9">
      <c r="B7" s="338" t="s">
        <v>6157</v>
      </c>
      <c r="C7" s="412" t="s">
        <v>6242</v>
      </c>
      <c r="D7" s="412"/>
      <c r="E7" s="412"/>
      <c r="F7" s="412"/>
      <c r="G7" s="243"/>
    </row>
    <row r="8" spans="1:9" s="244" customFormat="1" ht="11.25">
      <c r="B8" s="245"/>
      <c r="D8" s="246" t="s">
        <v>1005</v>
      </c>
      <c r="E8" s="246"/>
      <c r="F8" s="247"/>
      <c r="G8" s="247"/>
    </row>
    <row r="9" spans="1:9" ht="18.75" customHeight="1">
      <c r="C9" s="405" t="s">
        <v>6223</v>
      </c>
      <c r="D9" s="405"/>
      <c r="E9" s="405"/>
      <c r="F9" s="405"/>
      <c r="G9" s="248"/>
    </row>
    <row r="10" spans="1:9" s="244" customFormat="1" ht="11.25">
      <c r="B10" s="249"/>
      <c r="C10" s="247"/>
      <c r="D10" s="250" t="s">
        <v>6158</v>
      </c>
      <c r="E10" s="250"/>
      <c r="F10" s="247"/>
      <c r="G10" s="247"/>
    </row>
    <row r="11" spans="1:9">
      <c r="A11" s="251"/>
      <c r="B11" s="252"/>
      <c r="C11" s="253"/>
      <c r="D11" s="253"/>
      <c r="E11" s="253" t="s">
        <v>6220</v>
      </c>
      <c r="F11" s="253"/>
      <c r="G11" s="248"/>
    </row>
    <row r="12" spans="1:9" s="244" customFormat="1" ht="11.25">
      <c r="B12" s="254"/>
      <c r="C12" s="250" t="s">
        <v>6159</v>
      </c>
      <c r="D12" s="250"/>
      <c r="E12" s="250"/>
      <c r="F12" s="246" t="s">
        <v>53</v>
      </c>
      <c r="G12" s="250"/>
    </row>
    <row r="13" spans="1:9">
      <c r="A13" s="255"/>
      <c r="B13" s="233"/>
      <c r="C13" s="256" t="str">
        <f>Заполнить!B16</f>
        <v>20 січня 2020 року</v>
      </c>
      <c r="D13" s="253"/>
      <c r="E13" s="253"/>
      <c r="F13" s="253"/>
      <c r="G13" s="243"/>
    </row>
    <row r="14" spans="1:9" s="244" customFormat="1" ht="11.25">
      <c r="C14" s="257" t="s">
        <v>636</v>
      </c>
      <c r="D14" s="258"/>
      <c r="E14" s="259"/>
      <c r="F14" s="235" t="s">
        <v>6160</v>
      </c>
    </row>
    <row r="15" spans="1:9" ht="17.25" customHeight="1"/>
    <row r="16" spans="1:9" ht="21" customHeight="1">
      <c r="A16" s="406" t="s">
        <v>6161</v>
      </c>
      <c r="B16" s="406"/>
      <c r="C16" s="406"/>
      <c r="D16" s="406"/>
      <c r="E16" s="260" t="s">
        <v>6213</v>
      </c>
      <c r="F16" s="260"/>
    </row>
    <row r="17" spans="1:15" s="12" customFormat="1" ht="33" customHeight="1">
      <c r="A17" s="407" t="str">
        <f>CONCATENATE(Заполнить!$B$3,"  ",Заполнить!$B$2)</f>
        <v>04054334  Коломийська міська рада</v>
      </c>
      <c r="B17" s="407"/>
      <c r="C17" s="407"/>
      <c r="D17" s="407"/>
      <c r="E17" s="407"/>
      <c r="F17" s="407"/>
    </row>
    <row r="18" spans="1:15" s="12" customFormat="1" ht="12.75" customHeight="1">
      <c r="A18" s="436" t="s">
        <v>79</v>
      </c>
      <c r="B18" s="436"/>
      <c r="C18" s="436"/>
      <c r="D18" s="436"/>
      <c r="E18" s="436"/>
      <c r="F18" s="436"/>
      <c r="G18" s="19"/>
      <c r="H18" s="19"/>
      <c r="I18" s="19"/>
      <c r="J18" s="19"/>
    </row>
    <row r="19" spans="1:15" s="12" customFormat="1" ht="17.25" customHeight="1">
      <c r="A19" s="437" t="str">
        <f>Заполнить!$B$4</f>
        <v>м. Коломия</v>
      </c>
      <c r="B19" s="437"/>
      <c r="C19" s="437"/>
      <c r="D19" s="437"/>
      <c r="E19" s="437"/>
      <c r="F19" s="437"/>
      <c r="G19" s="19"/>
      <c r="H19" s="19"/>
      <c r="I19" s="19"/>
      <c r="J19" s="19"/>
    </row>
    <row r="20" spans="1:15" s="12" customFormat="1" ht="12.75" customHeight="1">
      <c r="A20" s="436" t="s">
        <v>46</v>
      </c>
      <c r="B20" s="436"/>
      <c r="C20" s="436"/>
      <c r="D20" s="436"/>
      <c r="E20" s="436"/>
      <c r="F20" s="436"/>
      <c r="G20" s="19"/>
      <c r="H20" s="19"/>
      <c r="I20" s="19"/>
      <c r="J20" s="19"/>
    </row>
    <row r="21" spans="1:15" s="12" customFormat="1" ht="15.75" customHeight="1">
      <c r="A21" s="438" t="str">
        <f>CONCATENATE("Вид бюджету  ",IF(Заполнить!$B$5=1,"ДЕРЖАВНИЙ","МІСЦЕВИЙ"))</f>
        <v>Вид бюджету  МІСЦЕВИЙ</v>
      </c>
      <c r="B21" s="438"/>
      <c r="C21" s="438"/>
      <c r="D21" s="438"/>
      <c r="E21" s="438"/>
      <c r="F21" s="438"/>
      <c r="G21" s="18"/>
      <c r="H21" s="18"/>
      <c r="I21" s="18"/>
      <c r="J21" s="18"/>
    </row>
    <row r="22" spans="1:15" s="12" customFormat="1" ht="48.75" customHeight="1">
      <c r="A22" s="439"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01  Апарат (секретаріат) місцевої ради, Верховної Ради Автономної Республіки Крим, обласні, Київська та Севастопольська міські ради, районні ради і ради міст обласного та республіканського Автономної Республіки Крим, районного значення, селищні, сільські ради, районні ради у міста</v>
      </c>
      <c r="B22" s="439"/>
      <c r="C22" s="439"/>
      <c r="D22" s="439"/>
      <c r="E22" s="439"/>
      <c r="F22" s="439"/>
      <c r="G22" s="18"/>
      <c r="H22" s="18"/>
      <c r="I22" s="18"/>
      <c r="J22" s="18"/>
    </row>
    <row r="23" spans="1:15" s="12" customFormat="1" ht="21" customHeight="1">
      <c r="A23" s="439" t="str">
        <f>IF(Заполнить!$B$5=1,CONCATENATE("код та назва програмної класифікації видатків та кредитування державного бюджету  ",Заполнить!$B$23,"  ",Заполнить!$D$23),CONCATENATE("код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439"/>
      <c r="C23" s="439"/>
      <c r="D23" s="439"/>
      <c r="E23" s="439"/>
      <c r="F23" s="439"/>
      <c r="G23" s="18"/>
      <c r="H23" s="18"/>
      <c r="I23" s="18"/>
      <c r="J23" s="18"/>
    </row>
    <row r="24" spans="1:15" s="23" customFormat="1" ht="33" customHeight="1">
      <c r="A24" s="44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",Заполнить!$B$23,"  ",Заполнить!$D$23,")"),CONCATENATE("(код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0110150  )</v>
      </c>
      <c r="B24" s="440"/>
      <c r="C24" s="440"/>
      <c r="D24" s="440"/>
      <c r="E24" s="440"/>
      <c r="F24" s="440"/>
      <c r="G24" s="18"/>
      <c r="H24" s="18"/>
      <c r="I24" s="18"/>
      <c r="J24" s="18"/>
      <c r="K24" s="12"/>
      <c r="L24" s="12"/>
      <c r="M24" s="12"/>
      <c r="N24" s="12"/>
      <c r="O24" s="12"/>
    </row>
    <row r="25" spans="1:15" ht="14.25" customHeight="1">
      <c r="A25" s="261"/>
      <c r="B25" s="261"/>
      <c r="C25" s="261"/>
      <c r="D25" s="261"/>
      <c r="E25" s="262"/>
      <c r="F25" s="263" t="s">
        <v>635</v>
      </c>
    </row>
    <row r="26" spans="1:15" hidden="1">
      <c r="A26" s="413" t="s">
        <v>6162</v>
      </c>
      <c r="B26" s="415" t="s">
        <v>6163</v>
      </c>
      <c r="C26" s="416"/>
      <c r="D26" s="419" t="s">
        <v>61</v>
      </c>
      <c r="E26" s="264"/>
      <c r="F26" s="264"/>
    </row>
    <row r="27" spans="1:15" ht="31.5">
      <c r="A27" s="414"/>
      <c r="B27" s="417"/>
      <c r="C27" s="418"/>
      <c r="D27" s="420"/>
      <c r="E27" s="119" t="s">
        <v>62</v>
      </c>
      <c r="F27" s="119" t="s">
        <v>6164</v>
      </c>
    </row>
    <row r="28" spans="1:15">
      <c r="A28" s="265">
        <v>1</v>
      </c>
      <c r="B28" s="421">
        <v>2</v>
      </c>
      <c r="C28" s="421"/>
      <c r="D28" s="265">
        <v>3</v>
      </c>
      <c r="E28" s="265">
        <v>4</v>
      </c>
      <c r="F28" s="265">
        <v>5</v>
      </c>
    </row>
    <row r="29" spans="1:15">
      <c r="A29" s="266" t="s">
        <v>6165</v>
      </c>
      <c r="B29" s="422" t="s">
        <v>69</v>
      </c>
      <c r="C29" s="422"/>
      <c r="D29" s="268">
        <f>D30</f>
        <v>0</v>
      </c>
      <c r="E29" s="268">
        <f>E30</f>
        <v>300000</v>
      </c>
      <c r="F29" s="268">
        <f>D29+E29</f>
        <v>300000</v>
      </c>
      <c r="H29" s="269"/>
    </row>
    <row r="30" spans="1:15" ht="22.5" customHeight="1">
      <c r="A30" s="266" t="s">
        <v>6166</v>
      </c>
      <c r="B30" s="422" t="s">
        <v>968</v>
      </c>
      <c r="C30" s="422"/>
      <c r="D30" s="268">
        <f>D31+D36+D61+D43</f>
        <v>0</v>
      </c>
      <c r="E30" s="268">
        <f>E31+E36+E64+E78</f>
        <v>300000</v>
      </c>
      <c r="F30" s="268">
        <f>D30+E30</f>
        <v>300000</v>
      </c>
    </row>
    <row r="31" spans="1:15">
      <c r="A31" s="270"/>
      <c r="B31" s="423" t="s">
        <v>969</v>
      </c>
      <c r="C31" s="423"/>
      <c r="D31" s="268"/>
      <c r="E31" s="272"/>
      <c r="F31" s="268"/>
    </row>
    <row r="32" spans="1:15">
      <c r="A32" s="270"/>
      <c r="B32" s="424" t="s">
        <v>970</v>
      </c>
      <c r="C32" s="425"/>
      <c r="D32" s="272"/>
      <c r="E32" s="272"/>
      <c r="F32" s="268"/>
    </row>
    <row r="33" spans="1:6">
      <c r="A33" s="270"/>
      <c r="B33" s="426" t="s">
        <v>971</v>
      </c>
      <c r="C33" s="427"/>
      <c r="D33" s="272"/>
      <c r="E33" s="272"/>
      <c r="F33" s="268"/>
    </row>
    <row r="34" spans="1:6">
      <c r="A34" s="270"/>
      <c r="B34" s="426" t="s">
        <v>6167</v>
      </c>
      <c r="C34" s="427"/>
      <c r="D34" s="272"/>
      <c r="E34" s="272"/>
      <c r="F34" s="268"/>
    </row>
    <row r="35" spans="1:6">
      <c r="A35" s="270"/>
      <c r="B35" s="423" t="s">
        <v>972</v>
      </c>
      <c r="C35" s="423"/>
      <c r="D35" s="272"/>
      <c r="E35" s="233"/>
      <c r="F35" s="268"/>
    </row>
    <row r="36" spans="1:6">
      <c r="A36" s="273"/>
      <c r="B36" s="423" t="s">
        <v>973</v>
      </c>
      <c r="C36" s="423"/>
      <c r="D36" s="268"/>
      <c r="E36" s="268"/>
      <c r="F36" s="268"/>
    </row>
    <row r="37" spans="1:6" s="277" customFormat="1" ht="17.100000000000001" customHeight="1">
      <c r="A37" s="274"/>
      <c r="B37" s="428" t="s">
        <v>974</v>
      </c>
      <c r="C37" s="428"/>
      <c r="D37" s="272"/>
      <c r="E37" s="275"/>
      <c r="F37" s="276"/>
    </row>
    <row r="38" spans="1:6">
      <c r="A38" s="278"/>
      <c r="B38" s="429" t="s">
        <v>49</v>
      </c>
      <c r="C38" s="429"/>
      <c r="D38" s="272"/>
      <c r="E38" s="272"/>
      <c r="F38" s="268"/>
    </row>
    <row r="39" spans="1:6">
      <c r="A39" s="270"/>
      <c r="B39" s="429" t="s">
        <v>41</v>
      </c>
      <c r="C39" s="429"/>
      <c r="D39" s="272"/>
      <c r="E39" s="268"/>
      <c r="F39" s="268"/>
    </row>
    <row r="40" spans="1:6">
      <c r="A40" s="270"/>
      <c r="B40" s="429" t="s">
        <v>634</v>
      </c>
      <c r="C40" s="429"/>
      <c r="D40" s="272"/>
      <c r="E40" s="272"/>
      <c r="F40" s="268"/>
    </row>
    <row r="41" spans="1:6">
      <c r="A41" s="280"/>
      <c r="B41" s="424" t="s">
        <v>78</v>
      </c>
      <c r="C41" s="425"/>
      <c r="D41" s="272"/>
      <c r="E41" s="272"/>
      <c r="F41" s="268"/>
    </row>
    <row r="42" spans="1:6" ht="19.5" customHeight="1">
      <c r="A42" s="270"/>
      <c r="B42" s="430" t="s">
        <v>975</v>
      </c>
      <c r="C42" s="423"/>
      <c r="D42" s="272"/>
      <c r="E42" s="272"/>
      <c r="F42" s="268"/>
    </row>
    <row r="43" spans="1:6">
      <c r="A43" s="270"/>
      <c r="B43" s="423" t="s">
        <v>42</v>
      </c>
      <c r="C43" s="423"/>
      <c r="D43" s="268"/>
      <c r="E43" s="281"/>
      <c r="F43" s="268"/>
    </row>
    <row r="44" spans="1:6">
      <c r="A44" s="270"/>
      <c r="B44" s="429" t="s">
        <v>976</v>
      </c>
      <c r="C44" s="429"/>
      <c r="D44" s="272"/>
      <c r="E44" s="272"/>
      <c r="F44" s="268"/>
    </row>
    <row r="45" spans="1:6">
      <c r="A45" s="270"/>
      <c r="B45" s="429" t="s">
        <v>977</v>
      </c>
      <c r="C45" s="429"/>
      <c r="D45" s="272"/>
      <c r="E45" s="272"/>
      <c r="F45" s="268"/>
    </row>
    <row r="46" spans="1:6">
      <c r="A46" s="270"/>
      <c r="B46" s="429" t="s">
        <v>978</v>
      </c>
      <c r="C46" s="429"/>
      <c r="D46" s="272"/>
      <c r="E46" s="272"/>
      <c r="F46" s="268"/>
    </row>
    <row r="47" spans="1:6">
      <c r="A47" s="270"/>
      <c r="B47" s="429" t="s">
        <v>979</v>
      </c>
      <c r="C47" s="429"/>
      <c r="D47" s="272"/>
      <c r="E47" s="272"/>
      <c r="F47" s="268"/>
    </row>
    <row r="48" spans="1:6">
      <c r="A48" s="278"/>
      <c r="B48" s="429" t="s">
        <v>6168</v>
      </c>
      <c r="C48" s="429"/>
      <c r="D48" s="282"/>
      <c r="E48" s="282"/>
      <c r="F48" s="283"/>
    </row>
    <row r="49" spans="1:6">
      <c r="A49" s="278"/>
      <c r="B49" s="423" t="s">
        <v>6169</v>
      </c>
      <c r="C49" s="423"/>
      <c r="D49" s="282"/>
      <c r="E49" s="282"/>
      <c r="F49" s="283"/>
    </row>
    <row r="50" spans="1:6" ht="35.25" customHeight="1">
      <c r="A50" s="270"/>
      <c r="B50" s="429" t="s">
        <v>75</v>
      </c>
      <c r="C50" s="429"/>
      <c r="D50" s="272"/>
      <c r="E50" s="282"/>
      <c r="F50" s="268"/>
    </row>
    <row r="51" spans="1:6" ht="18.75" customHeight="1">
      <c r="A51" s="270"/>
      <c r="B51" s="431" t="s">
        <v>6170</v>
      </c>
      <c r="C51" s="432"/>
      <c r="D51" s="284"/>
      <c r="E51" s="284"/>
      <c r="F51" s="283"/>
    </row>
    <row r="52" spans="1:6" ht="19.5" customHeight="1">
      <c r="A52" s="270"/>
      <c r="B52" s="426" t="s">
        <v>6171</v>
      </c>
      <c r="C52" s="427"/>
      <c r="D52" s="284"/>
      <c r="E52" s="284"/>
      <c r="F52" s="283"/>
    </row>
    <row r="53" spans="1:6" ht="17.25" customHeight="1">
      <c r="A53" s="270"/>
      <c r="B53" s="426" t="s">
        <v>6172</v>
      </c>
      <c r="C53" s="427"/>
      <c r="D53" s="284"/>
      <c r="E53" s="284"/>
      <c r="F53" s="283"/>
    </row>
    <row r="54" spans="1:6">
      <c r="A54" s="270"/>
      <c r="B54" s="433" t="s">
        <v>983</v>
      </c>
      <c r="C54" s="433"/>
      <c r="D54" s="286"/>
      <c r="E54" s="286"/>
      <c r="F54" s="283"/>
    </row>
    <row r="55" spans="1:6" ht="36.75" customHeight="1">
      <c r="A55" s="270"/>
      <c r="B55" s="426" t="s">
        <v>984</v>
      </c>
      <c r="C55" s="427"/>
      <c r="D55" s="286"/>
      <c r="E55" s="286"/>
      <c r="F55" s="283"/>
    </row>
    <row r="56" spans="1:6" ht="39.75" customHeight="1">
      <c r="A56" s="270"/>
      <c r="B56" s="426" t="s">
        <v>54</v>
      </c>
      <c r="C56" s="427"/>
      <c r="D56" s="286"/>
      <c r="E56" s="286"/>
      <c r="F56" s="283"/>
    </row>
    <row r="57" spans="1:6">
      <c r="A57" s="270"/>
      <c r="B57" s="426" t="s">
        <v>1001</v>
      </c>
      <c r="C57" s="427"/>
      <c r="D57" s="286"/>
      <c r="E57" s="286"/>
      <c r="F57" s="283"/>
    </row>
    <row r="58" spans="1:6">
      <c r="A58" s="270"/>
      <c r="B58" s="423" t="s">
        <v>985</v>
      </c>
      <c r="C58" s="423"/>
      <c r="D58" s="272"/>
      <c r="E58" s="272"/>
      <c r="F58" s="268"/>
    </row>
    <row r="59" spans="1:6">
      <c r="A59" s="270"/>
      <c r="B59" s="429" t="s">
        <v>986</v>
      </c>
      <c r="C59" s="429"/>
      <c r="D59" s="282"/>
      <c r="E59" s="282"/>
      <c r="F59" s="283"/>
    </row>
    <row r="60" spans="1:6">
      <c r="A60" s="270"/>
      <c r="B60" s="429" t="s">
        <v>987</v>
      </c>
      <c r="C60" s="429"/>
      <c r="D60" s="282"/>
      <c r="E60" s="282"/>
      <c r="F60" s="283"/>
    </row>
    <row r="61" spans="1:6">
      <c r="A61" s="278"/>
      <c r="B61" s="429" t="s">
        <v>988</v>
      </c>
      <c r="C61" s="429"/>
      <c r="D61" s="272"/>
      <c r="E61" s="272"/>
      <c r="F61" s="268"/>
    </row>
    <row r="62" spans="1:6">
      <c r="A62" s="287"/>
      <c r="B62" s="423" t="s">
        <v>1002</v>
      </c>
      <c r="C62" s="423"/>
      <c r="D62" s="286"/>
      <c r="E62" s="286"/>
      <c r="F62" s="284"/>
    </row>
    <row r="63" spans="1:6" ht="17.25" customHeight="1">
      <c r="A63" s="270" t="s">
        <v>6173</v>
      </c>
      <c r="B63" s="434" t="s">
        <v>990</v>
      </c>
      <c r="C63" s="435"/>
      <c r="D63" s="286"/>
      <c r="E63" s="286"/>
      <c r="F63" s="286"/>
    </row>
    <row r="64" spans="1:6">
      <c r="A64" s="278"/>
      <c r="B64" s="433" t="s">
        <v>43</v>
      </c>
      <c r="C64" s="433"/>
      <c r="D64" s="288"/>
      <c r="E64" s="286"/>
      <c r="F64" s="288"/>
    </row>
    <row r="65" spans="1:6" ht="33.75" customHeight="1">
      <c r="A65" s="271"/>
      <c r="B65" s="423" t="s">
        <v>50</v>
      </c>
      <c r="C65" s="423"/>
      <c r="D65" s="286"/>
      <c r="E65" s="286"/>
      <c r="F65" s="286"/>
    </row>
    <row r="66" spans="1:6">
      <c r="A66" s="271"/>
      <c r="B66" s="423" t="s">
        <v>60</v>
      </c>
      <c r="C66" s="423"/>
      <c r="D66" s="289"/>
      <c r="E66" s="289"/>
      <c r="F66" s="289"/>
    </row>
    <row r="67" spans="1:6">
      <c r="A67" s="279"/>
      <c r="B67" s="429" t="s">
        <v>991</v>
      </c>
      <c r="C67" s="429"/>
      <c r="D67" s="286"/>
      <c r="E67" s="286"/>
      <c r="F67" s="286"/>
    </row>
    <row r="68" spans="1:6">
      <c r="A68" s="279"/>
      <c r="B68" s="429" t="s">
        <v>6174</v>
      </c>
      <c r="C68" s="429"/>
      <c r="D68" s="286"/>
      <c r="E68" s="286"/>
      <c r="F68" s="286"/>
    </row>
    <row r="69" spans="1:6">
      <c r="A69" s="279"/>
      <c r="B69" s="423" t="s">
        <v>70</v>
      </c>
      <c r="C69" s="423"/>
      <c r="D69" s="286"/>
      <c r="E69" s="286"/>
      <c r="F69" s="286"/>
    </row>
    <row r="70" spans="1:6">
      <c r="A70" s="271"/>
      <c r="B70" s="429" t="s">
        <v>993</v>
      </c>
      <c r="C70" s="429"/>
      <c r="D70" s="286"/>
      <c r="E70" s="286"/>
      <c r="F70" s="286"/>
    </row>
    <row r="71" spans="1:6">
      <c r="A71" s="267"/>
      <c r="B71" s="429" t="s">
        <v>994</v>
      </c>
      <c r="C71" s="429"/>
      <c r="D71" s="286"/>
      <c r="E71" s="286"/>
      <c r="F71" s="286"/>
    </row>
    <row r="72" spans="1:6" ht="18.75" customHeight="1">
      <c r="A72" s="267"/>
      <c r="B72" s="424" t="s">
        <v>71</v>
      </c>
      <c r="C72" s="425"/>
      <c r="D72" s="289"/>
      <c r="E72" s="289"/>
      <c r="F72" s="289"/>
    </row>
    <row r="73" spans="1:6" ht="15.75" customHeight="1">
      <c r="A73" s="267"/>
      <c r="B73" s="426" t="s">
        <v>995</v>
      </c>
      <c r="C73" s="427"/>
      <c r="D73" s="289"/>
      <c r="E73" s="289"/>
      <c r="F73" s="289"/>
    </row>
    <row r="74" spans="1:6" ht="23.1" customHeight="1">
      <c r="A74" s="267"/>
      <c r="B74" s="426" t="s">
        <v>6175</v>
      </c>
      <c r="C74" s="427"/>
      <c r="D74" s="289"/>
      <c r="E74" s="289"/>
      <c r="F74" s="289"/>
    </row>
    <row r="75" spans="1:6" ht="20.100000000000001" customHeight="1">
      <c r="A75" s="285"/>
      <c r="B75" s="429" t="s">
        <v>997</v>
      </c>
      <c r="C75" s="429"/>
      <c r="D75" s="286"/>
      <c r="E75" s="286"/>
      <c r="F75" s="286"/>
    </row>
    <row r="76" spans="1:6" ht="17.25" customHeight="1">
      <c r="A76" s="285"/>
      <c r="B76" s="424" t="s">
        <v>51</v>
      </c>
      <c r="C76" s="425"/>
      <c r="D76" s="290"/>
      <c r="E76" s="290"/>
      <c r="F76" s="290"/>
    </row>
    <row r="77" spans="1:6" ht="21.75" customHeight="1">
      <c r="A77" s="285"/>
      <c r="B77" s="424" t="s">
        <v>998</v>
      </c>
      <c r="C77" s="425"/>
      <c r="D77" s="290"/>
      <c r="E77" s="290"/>
      <c r="F77" s="290"/>
    </row>
    <row r="78" spans="1:6" ht="20.25" customHeight="1">
      <c r="A78" s="271"/>
      <c r="B78" s="433" t="s">
        <v>44</v>
      </c>
      <c r="C78" s="433"/>
      <c r="D78" s="290"/>
      <c r="E78" s="272">
        <f>E79</f>
        <v>300000</v>
      </c>
      <c r="F78" s="268">
        <f>E78</f>
        <v>300000</v>
      </c>
    </row>
    <row r="79" spans="1:6" ht="33.75" customHeight="1">
      <c r="A79" s="271"/>
      <c r="B79" s="429" t="s">
        <v>55</v>
      </c>
      <c r="C79" s="429"/>
      <c r="D79" s="272"/>
      <c r="E79" s="272">
        <v>300000</v>
      </c>
      <c r="F79" s="268">
        <f>E79</f>
        <v>300000</v>
      </c>
    </row>
    <row r="80" spans="1:6" ht="36.75" customHeight="1">
      <c r="A80" s="271"/>
      <c r="B80" s="426" t="s">
        <v>999</v>
      </c>
      <c r="C80" s="427"/>
      <c r="D80" s="290"/>
      <c r="E80" s="290"/>
      <c r="F80" s="290"/>
    </row>
    <row r="81" spans="1:8" ht="35.1" customHeight="1">
      <c r="A81" s="271"/>
      <c r="B81" s="426" t="s">
        <v>1003</v>
      </c>
      <c r="C81" s="427"/>
      <c r="D81" s="290"/>
      <c r="E81" s="290"/>
      <c r="F81" s="290"/>
    </row>
    <row r="82" spans="1:8">
      <c r="A82" s="279"/>
      <c r="B82" s="429" t="s">
        <v>56</v>
      </c>
      <c r="C82" s="429"/>
      <c r="D82" s="290"/>
      <c r="E82" s="290"/>
      <c r="F82" s="290"/>
    </row>
    <row r="83" spans="1:8" ht="20.25" customHeight="1">
      <c r="A83" s="266" t="s">
        <v>6176</v>
      </c>
      <c r="B83" s="434" t="s">
        <v>6177</v>
      </c>
      <c r="C83" s="435"/>
      <c r="D83" s="290"/>
      <c r="E83" s="290"/>
      <c r="F83" s="290"/>
    </row>
    <row r="84" spans="1:8" ht="37.5" customHeight="1">
      <c r="A84" s="266"/>
      <c r="B84" s="426" t="s">
        <v>6178</v>
      </c>
      <c r="C84" s="427"/>
      <c r="D84" s="290"/>
      <c r="E84" s="290"/>
      <c r="F84" s="290"/>
    </row>
    <row r="85" spans="1:8">
      <c r="A85" s="266"/>
      <c r="B85" s="426" t="s">
        <v>6179</v>
      </c>
      <c r="C85" s="427"/>
      <c r="D85" s="290"/>
      <c r="E85" s="290"/>
      <c r="F85" s="290"/>
    </row>
    <row r="86" spans="1:8">
      <c r="A86" s="291"/>
      <c r="B86" s="429" t="s">
        <v>6180</v>
      </c>
      <c r="C86" s="429"/>
      <c r="D86" s="290"/>
      <c r="E86" s="290"/>
      <c r="F86" s="292"/>
    </row>
    <row r="87" spans="1:8" ht="15.75" customHeight="1">
      <c r="A87" s="266" t="s">
        <v>6181</v>
      </c>
      <c r="B87" s="434" t="s">
        <v>6182</v>
      </c>
      <c r="C87" s="435"/>
      <c r="D87" s="290"/>
      <c r="E87" s="290"/>
      <c r="F87" s="292"/>
    </row>
    <row r="88" spans="1:8">
      <c r="A88" s="291"/>
      <c r="B88" s="429" t="s">
        <v>989</v>
      </c>
      <c r="C88" s="429"/>
      <c r="D88" s="290"/>
      <c r="E88" s="290"/>
      <c r="F88" s="290"/>
    </row>
    <row r="90" spans="1:8" s="12" customFormat="1" ht="15">
      <c r="B90" s="147" t="s">
        <v>74</v>
      </c>
      <c r="C90" s="94"/>
      <c r="D90" s="103"/>
      <c r="E90" s="371" t="str">
        <f>Заполнить!B11</f>
        <v>Марія БУРТИК</v>
      </c>
      <c r="F90" s="371"/>
      <c r="G90" s="18"/>
    </row>
    <row r="91" spans="1:8" s="54" customFormat="1" ht="12.75" customHeight="1">
      <c r="B91" s="104"/>
      <c r="C91" s="90" t="s">
        <v>40</v>
      </c>
      <c r="D91" s="105"/>
      <c r="E91" s="364" t="s">
        <v>53</v>
      </c>
      <c r="F91" s="364"/>
      <c r="G91" s="53"/>
    </row>
    <row r="92" spans="1:8" s="12" customFormat="1" ht="30">
      <c r="B92" s="149" t="s">
        <v>1858</v>
      </c>
      <c r="C92" s="94"/>
      <c r="D92" s="103"/>
      <c r="E92" s="371" t="str">
        <f>Заполнить!B12</f>
        <v>Галина ВЛАДИКА</v>
      </c>
      <c r="F92" s="371"/>
      <c r="G92" s="18"/>
    </row>
    <row r="93" spans="1:8" s="54" customFormat="1" ht="11.25">
      <c r="B93" s="106"/>
      <c r="C93" s="90" t="s">
        <v>40</v>
      </c>
      <c r="D93" s="105"/>
      <c r="E93" s="364" t="s">
        <v>53</v>
      </c>
      <c r="F93" s="364"/>
      <c r="G93" s="53"/>
    </row>
    <row r="94" spans="1:8" s="12" customFormat="1" ht="15">
      <c r="B94" s="107" t="str">
        <f>Заполнить!$B$17</f>
        <v>20 січня 2020 року</v>
      </c>
      <c r="C94" s="108"/>
      <c r="D94" s="96"/>
      <c r="E94" s="368"/>
      <c r="F94" s="368"/>
      <c r="G94" s="370"/>
      <c r="H94" s="370"/>
    </row>
    <row r="95" spans="1:8" s="55" customFormat="1" ht="11.25">
      <c r="B95" s="109" t="s">
        <v>636</v>
      </c>
      <c r="C95" s="110"/>
      <c r="D95" s="111"/>
      <c r="E95" s="111"/>
      <c r="F95" s="112"/>
    </row>
  </sheetData>
  <mergeCells count="86">
    <mergeCell ref="A23:F23"/>
    <mergeCell ref="A24:F24"/>
    <mergeCell ref="E90:F90"/>
    <mergeCell ref="E91:F91"/>
    <mergeCell ref="E92:F92"/>
    <mergeCell ref="B86:C86"/>
    <mergeCell ref="B87:C87"/>
    <mergeCell ref="B88:C88"/>
    <mergeCell ref="B77:C77"/>
    <mergeCell ref="B65:C65"/>
    <mergeCell ref="B66:C66"/>
    <mergeCell ref="B78:C78"/>
    <mergeCell ref="B67:C67"/>
    <mergeCell ref="B68:C68"/>
    <mergeCell ref="B69:C69"/>
    <mergeCell ref="B70:C70"/>
    <mergeCell ref="A18:F18"/>
    <mergeCell ref="A19:F19"/>
    <mergeCell ref="A20:F20"/>
    <mergeCell ref="A21:F21"/>
    <mergeCell ref="A22:F22"/>
    <mergeCell ref="E94:F94"/>
    <mergeCell ref="G94:H94"/>
    <mergeCell ref="B79:C79"/>
    <mergeCell ref="B80:C80"/>
    <mergeCell ref="B81:C81"/>
    <mergeCell ref="B82:C82"/>
    <mergeCell ref="B83:C83"/>
    <mergeCell ref="B84:C84"/>
    <mergeCell ref="B85:C85"/>
    <mergeCell ref="E93:F93"/>
    <mergeCell ref="B76:C76"/>
    <mergeCell ref="B60:C60"/>
    <mergeCell ref="B61:C61"/>
    <mergeCell ref="B62:C62"/>
    <mergeCell ref="B63:C63"/>
    <mergeCell ref="B64:C64"/>
    <mergeCell ref="B71:C71"/>
    <mergeCell ref="B72:C72"/>
    <mergeCell ref="B73:C73"/>
    <mergeCell ref="B74:C74"/>
    <mergeCell ref="B75:C75"/>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A26:A27"/>
    <mergeCell ref="B26:C27"/>
    <mergeCell ref="D26:D27"/>
    <mergeCell ref="B28:C28"/>
    <mergeCell ref="B29:C29"/>
    <mergeCell ref="C9:F9"/>
    <mergeCell ref="A16:D16"/>
    <mergeCell ref="A17:F17"/>
    <mergeCell ref="C1:F1"/>
    <mergeCell ref="C2:F2"/>
    <mergeCell ref="C3:F3"/>
    <mergeCell ref="C6:D6"/>
    <mergeCell ref="E6:F6"/>
    <mergeCell ref="C7:F7"/>
  </mergeCells>
  <pageMargins left="0.7" right="0.7"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vt:i4>
      </vt:variant>
    </vt:vector>
  </HeadingPairs>
  <TitlesOfParts>
    <vt:vector size="19" baseType="lpstr">
      <vt:lpstr>ДовидникКВК(месн)</vt:lpstr>
      <vt:lpstr>ДовидникКПК</vt:lpstr>
      <vt:lpstr>ДовидникКФК</vt:lpstr>
      <vt:lpstr>ДовидникКВК(ГОС)</vt:lpstr>
      <vt:lpstr>КПКВМБ</vt:lpstr>
      <vt:lpstr>Заполнить</vt:lpstr>
      <vt:lpstr>кошторис</vt:lpstr>
      <vt:lpstr>план</vt:lpstr>
      <vt:lpstr>план використання</vt:lpstr>
      <vt:lpstr>помісячний план</vt:lpstr>
      <vt:lpstr>кошторисні призначення</vt:lpstr>
      <vt:lpstr>ПланСФ</vt:lpstr>
      <vt:lpstr>Зведення СФ</vt:lpstr>
      <vt:lpstr>ДовДоходів</vt:lpstr>
      <vt:lpstr>ДовФінансування</vt:lpstr>
      <vt:lpstr>ДовКЕКВ</vt:lpstr>
      <vt:lpstr>ДовКреди</vt:lpstr>
      <vt:lpstr>кошторис!Заголовки_для_печати</vt:lpstr>
      <vt:lpstr>кошторис!Область_печати</vt:lpstr>
    </vt:vector>
  </TitlesOfParts>
  <Company>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Фещук</dc:creator>
  <cp:lastModifiedBy>Admin</cp:lastModifiedBy>
  <cp:lastPrinted>2020-01-31T07:38:31Z</cp:lastPrinted>
  <dcterms:created xsi:type="dcterms:W3CDTF">1999-07-07T07:42:48Z</dcterms:created>
  <dcterms:modified xsi:type="dcterms:W3CDTF">2020-02-26T09:16:24Z</dcterms:modified>
</cp:coreProperties>
</file>