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2995" windowHeight="8775" activeTab="0"/>
  </bookViews>
  <sheets>
    <sheet name="21,12,2020" sheetId="1" r:id="rId1"/>
    <sheet name="Лист2" sheetId="2" r:id="rId2"/>
    <sheet name="Лист3" sheetId="3" r:id="rId3"/>
  </sheets>
  <definedNames/>
  <calcPr fullCalcOnLoad="1"/>
</workbook>
</file>

<file path=xl/sharedStrings.xml><?xml version="1.0" encoding="utf-8"?>
<sst xmlns="http://schemas.openxmlformats.org/spreadsheetml/2006/main" count="1038" uniqueCount="234">
  <si>
    <t>ЗАТВЕРДЖЕНО</t>
  </si>
  <si>
    <t>Наказ Міністерства фінансів України</t>
  </si>
  <si>
    <t>17 липня 2015 року N 648</t>
  </si>
  <si>
    <t>(у редакції наказу Міністерства фінансів України</t>
  </si>
  <si>
    <t>від 17 липня 2018 року N 617)</t>
  </si>
  <si>
    <t xml:space="preserve">                   (найменування головного розпорядника коштів місцевого бюджету)</t>
  </si>
  <si>
    <t xml:space="preserve">                                            (найменування відповідального виконавця)</t>
  </si>
  <si>
    <t>(грн)</t>
  </si>
  <si>
    <t>Код</t>
  </si>
  <si>
    <t>Найменування</t>
  </si>
  <si>
    <t>загальний фонд</t>
  </si>
  <si>
    <t>спеціальний фонд</t>
  </si>
  <si>
    <t>у тому числі бюджет розвитку</t>
  </si>
  <si>
    <t xml:space="preserve"> </t>
  </si>
  <si>
    <t>Надходження із загального фонду бюджету</t>
  </si>
  <si>
    <t>Х</t>
  </si>
  <si>
    <t>Повернення кредитів до бюджету</t>
  </si>
  <si>
    <t>УСЬОГО</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</si>
  <si>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</si>
  <si>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</si>
  <si>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</si>
  <si>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</si>
  <si>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N з/п</t>
  </si>
  <si>
    <t>Напрями використання бюджетних коштів</t>
  </si>
  <si>
    <t>Показники</t>
  </si>
  <si>
    <t>Одиниця виміру</t>
  </si>
  <si>
    <t>Джерело інформації</t>
  </si>
  <si>
    <t>затрат</t>
  </si>
  <si>
    <t>продукту</t>
  </si>
  <si>
    <t>ефективності</t>
  </si>
  <si>
    <t>якості</t>
  </si>
  <si>
    <t>9. Структура видатків на оплату праці:</t>
  </si>
  <si>
    <t>у тому числі оплата праці штатних одиниць за загальним фондом, що враховані також у спеціальному фонді</t>
  </si>
  <si>
    <t>10. Чисельність зайнятих у бюджетних установах:</t>
  </si>
  <si>
    <t>Категорії працівників</t>
  </si>
  <si>
    <t>з них: штатні одиниці за загальним фондом, що враховані також у спеціальному фонді</t>
  </si>
  <si>
    <t>Найменування місцевої/регіональної програми</t>
  </si>
  <si>
    <t>Коли та яким документом затверджена</t>
  </si>
  <si>
    <t>Загальна вартість об'єкта</t>
  </si>
  <si>
    <t>рівень будівельної готовності об'єкта на кінець бюджетного періоду, %</t>
  </si>
  <si>
    <t>спеціальний фонд (бюджет розвитку)</t>
  </si>
  <si>
    <t>Код Економічної класифікації видатків бюджету / код Класифікації кредитування бюджету</t>
  </si>
  <si>
    <t>Затверджено з урахуванням змін</t>
  </si>
  <si>
    <t>Кредиторська заборгованість на початок минулого бюджетного періоду</t>
  </si>
  <si>
    <t>Кредиторська заборгованість на кінець минулого бюджетного періоду</t>
  </si>
  <si>
    <t>Погашено кредиторську заборгованість за рахунок коштів</t>
  </si>
  <si>
    <t>загального фонду</t>
  </si>
  <si>
    <t>спеціального фонду</t>
  </si>
  <si>
    <t>затверджені призначення</t>
  </si>
  <si>
    <t>кредиторська заборгованість на початок поточного бюджетного періоду</t>
  </si>
  <si>
    <t>планується погасити кредиторську заборгованість за рахунок коштів</t>
  </si>
  <si>
    <t>граничний обсяг</t>
  </si>
  <si>
    <t>Касові видатки / надання кредитів</t>
  </si>
  <si>
    <t>Причини виникнення заборгованості</t>
  </si>
  <si>
    <t>Вжиті заходи щодо погашення заборгованості</t>
  </si>
  <si>
    <t>Керівник установи</t>
  </si>
  <si>
    <t>(підпис)</t>
  </si>
  <si>
    <t>(прізвище та ініціали)</t>
  </si>
  <si>
    <t>Керівник фінансової служби</t>
  </si>
  <si>
    <t xml:space="preserve">3. </t>
  </si>
  <si>
    <t>разом
(7 + 8)</t>
  </si>
  <si>
    <t>разом
(11 + 12)</t>
  </si>
  <si>
    <t>разом
(3 + 4)</t>
  </si>
  <si>
    <t>Власні надходження бюджетних установ
(розписати за видами надходжень)</t>
  </si>
  <si>
    <t>Інші надходження спеціального фонду
(розписати за видами надходжень)</t>
  </si>
  <si>
    <t>Власні надходження бюджетних установ 
(розписати за видами надходжень)</t>
  </si>
  <si>
    <t>Інші надходження спеціального фонду 
(розписати за видами надходжень)</t>
  </si>
  <si>
    <t>N  з/п</t>
  </si>
  <si>
    <t>разом
(5 + 6)</t>
  </si>
  <si>
    <t>разом
(8 + 9)</t>
  </si>
  <si>
    <t>затверджено</t>
  </si>
  <si>
    <t>фактично зайняті</t>
  </si>
  <si>
    <t>разом
(4 + 5)</t>
  </si>
  <si>
    <t>разом
(10 + 11)</t>
  </si>
  <si>
    <t>Строк реалізації об'єкта (рік початку і завершення)</t>
  </si>
  <si>
    <t>Найменування об'єкта відповідно до проектно-кошторисної документації</t>
  </si>
  <si>
    <t>Касові видатки /  надання кредитів</t>
  </si>
  <si>
    <t>Зміна кредиторської заборгованості 
(6 - 5)</t>
  </si>
  <si>
    <t>Бюджетні зобов'язання 
 (4 + 6)</t>
  </si>
  <si>
    <t>очікуваний обсяг взяття поточних зобов'язань 
(3 - 5)</t>
  </si>
  <si>
    <t>можлива кредиторська заборгованість на початок планового бюджетного періоду 
 (4 - 5 - 6)</t>
  </si>
  <si>
    <t>очікуваний обсяг взяття поточних зобов'язань
(8 - 10)</t>
  </si>
  <si>
    <t>1) мета бюджетної програми, строки її реалізації;</t>
  </si>
  <si>
    <t>2) завдання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</si>
  <si>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</si>
  <si>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</si>
  <si>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</si>
  <si>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(код Типової відомчої класифікації видатків та кредитування місцевого бюджету)</t>
  </si>
  <si>
    <t>(код за ЄДРПОУ)</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</si>
  <si>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</si>
  <si>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</si>
  <si>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</si>
  <si>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</si>
  <si>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</si>
  <si>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</si>
  <si>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1. Управління освіти Коломийської міської ради</t>
  </si>
  <si>
    <t>2. Управління освіти Коломийської міської ради</t>
  </si>
  <si>
    <t>2022 рік (прогноз)</t>
  </si>
  <si>
    <t>Заробітна плата</t>
  </si>
  <si>
    <t>Нарахування на оплату праці</t>
  </si>
  <si>
    <t>Предмети,матеріали,обладнання та інвентар</t>
  </si>
  <si>
    <r>
      <t>Медикаменти та пе</t>
    </r>
    <r>
      <rPr>
        <sz val="11"/>
        <color indexed="8"/>
        <rFont val="Calibri"/>
        <family val="2"/>
      </rPr>
      <t>҆҆рев’</t>
    </r>
    <r>
      <rPr>
        <sz val="11"/>
        <color indexed="8"/>
        <rFont val="Times New Roman"/>
        <family val="1"/>
      </rPr>
      <t>язувальні матеріали</t>
    </r>
  </si>
  <si>
    <t>Продукти харчування</t>
  </si>
  <si>
    <t>Оплата послуг (крім комунальних)</t>
  </si>
  <si>
    <t>Видатки на відрядження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</si>
  <si>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</si>
  <si>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</si>
  <si>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</si>
  <si>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</si>
  <si>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 та інших комунальних послуг</t>
  </si>
  <si>
    <t>Окремі заходи по реалізації державних(регіональних)програм,не віднесені до заходів розвитку</t>
  </si>
  <si>
    <t>Інші поточні видатки</t>
  </si>
  <si>
    <t>Придбання обладнання і предметів довгострокового користування</t>
  </si>
  <si>
    <t>Капітальний ремонт інших обєктів</t>
  </si>
  <si>
    <t>2021  рік</t>
  </si>
  <si>
    <t>13. Аналіз результатів, досягнутих внаслідок використання коштів загального фонду бюджету у 2019  році, очікувані результати у 2020 році, обґрунтування необхідності передбачення витрат на 2021 - 2022 роки.</t>
  </si>
  <si>
    <t>Дебіторська заборгованість на 01.01.2019</t>
  </si>
  <si>
    <t>2020 рік</t>
  </si>
  <si>
    <t>Завдання 1</t>
  </si>
  <si>
    <t>Завдання 2</t>
  </si>
  <si>
    <t>Придбання обладнання для дошкільних навчальних закладів</t>
  </si>
  <si>
    <t>од.</t>
  </si>
  <si>
    <t>мережа</t>
  </si>
  <si>
    <t>штатний розпис</t>
  </si>
  <si>
    <t>робітників</t>
  </si>
  <si>
    <t>осіб</t>
  </si>
  <si>
    <t>грн.</t>
  </si>
  <si>
    <t>розрахунок</t>
  </si>
  <si>
    <t>%</t>
  </si>
  <si>
    <t>обсяг виділених коштів</t>
  </si>
  <si>
    <t>кошторис</t>
  </si>
  <si>
    <t>обсяг виділених коштів на дистанційний вузол обліку газу</t>
  </si>
  <si>
    <t>потреба</t>
  </si>
  <si>
    <t>рівень забезпеченості</t>
  </si>
  <si>
    <t>посадові оклади</t>
  </si>
  <si>
    <t>обовязкові виплати</t>
  </si>
  <si>
    <t>надбавка за вислугу року педагогічних працівнтків</t>
  </si>
  <si>
    <t>надбавка за престижність професії педагогічним працівникам</t>
  </si>
  <si>
    <t>матеріальна допомога на оздоровлення</t>
  </si>
  <si>
    <t>щорічна грошова винагорода</t>
  </si>
  <si>
    <t>доплата до мінімальної заробітної плати</t>
  </si>
  <si>
    <t>надбавка за складність та напруженість</t>
  </si>
  <si>
    <t>Надання позашкільної освіти позашкільними закладами освіти,заходи із позашкільної роботи з дітьми</t>
  </si>
  <si>
    <t>Задоволення потреб дівчат і хлопців у сфері позашкільної освіти з урахуванням їх віку та місця проживання</t>
  </si>
  <si>
    <t>1. Задоволення потреб дівчат і хлопців у сфері позашкільної освіти з урахуванням їх віку та місця проживання</t>
  </si>
  <si>
    <t>кількість позашкільних закладів</t>
  </si>
  <si>
    <t xml:space="preserve">кількість гуртків </t>
  </si>
  <si>
    <t>звітність установ</t>
  </si>
  <si>
    <t>всього середньорічне число ставок ,в т.ч</t>
  </si>
  <si>
    <t>кількість ставок педагогічного персоналу</t>
  </si>
  <si>
    <t>тарифікаційні списки</t>
  </si>
  <si>
    <t>адмінперсоналу,за умовами праці віднесених до педагогічних</t>
  </si>
  <si>
    <t>спеціалістів</t>
  </si>
  <si>
    <r>
      <t>с</t>
    </r>
    <r>
      <rPr>
        <sz val="11"/>
        <color indexed="8"/>
        <rFont val="Times New Roman"/>
        <family val="1"/>
      </rPr>
      <t>ередньорічна кількість дітей(дівчат),які отримують позашкільну освіту</t>
    </r>
  </si>
  <si>
    <t>наказ</t>
  </si>
  <si>
    <r>
      <t>с</t>
    </r>
    <r>
      <rPr>
        <sz val="11"/>
        <color indexed="8"/>
        <rFont val="Times New Roman"/>
        <family val="1"/>
      </rPr>
      <t>ередньорічна кількість дітей(хлопців),які отримують позашкільну освіту</t>
    </r>
  </si>
  <si>
    <t>кількість груп за напрями діяльності,в т.ч.</t>
  </si>
  <si>
    <t>кількість заходів з позашкільної роботи</t>
  </si>
  <si>
    <t>кількість дітей (дівчат)залучених у заходах</t>
  </si>
  <si>
    <t>кількість дітей (хлопців)залучених у заходах</t>
  </si>
  <si>
    <t>середні витрати на 1 дитину</t>
  </si>
  <si>
    <t>середні витрати на 1 захід з позашкільної роботи</t>
  </si>
  <si>
    <t>відсоток дітей(дівчат)охоплених позашкільною освітою</t>
  </si>
  <si>
    <t>відсоток дітей(хлопців)охоплених позашкільною освітою</t>
  </si>
  <si>
    <t xml:space="preserve"> придбання дистанційного вузла газу</t>
  </si>
  <si>
    <t>середні витрати  на придбання дистанційного обліку газу</t>
  </si>
  <si>
    <t>cтавки педагогічного персоналу</t>
  </si>
  <si>
    <t>адміністративних віднесених до педагогічних</t>
  </si>
  <si>
    <t>Нарахування на заробітну плату</t>
  </si>
  <si>
    <r>
      <t>Медикаменти та перев</t>
    </r>
    <r>
      <rPr>
        <sz val="11"/>
        <color indexed="8"/>
        <rFont val="Calibri"/>
        <family val="2"/>
      </rPr>
      <t>’</t>
    </r>
    <r>
      <rPr>
        <sz val="11"/>
        <color indexed="8"/>
        <rFont val="Times New Roman"/>
        <family val="1"/>
      </rPr>
      <t>язувальні матеріали</t>
    </r>
  </si>
  <si>
    <t>Оплата послуг(крім комунальних)</t>
  </si>
  <si>
    <t>Окремі заходи по реалізації державних(регіональних) програм</t>
  </si>
  <si>
    <t>Бюджетні зобовязання прийняті з метою реалізації завдань покладених на затверджену програму</t>
  </si>
  <si>
    <t>Завдання 3</t>
  </si>
  <si>
    <t xml:space="preserve">Проведення капітального ремонту </t>
  </si>
  <si>
    <t>кількість обєктів, які підлягають капітального ремонту</t>
  </si>
  <si>
    <t>од</t>
  </si>
  <si>
    <t>відсоток завершеності</t>
  </si>
  <si>
    <t xml:space="preserve">Проведення капітального ремонту позашкільних навчальних закладів </t>
  </si>
  <si>
    <t>Завдання 3,1</t>
  </si>
  <si>
    <t>Капітальний ремотн системи опалення Коломийської станції юних туристів по вул.О.Кобилянської,21 в м.Коломиї</t>
  </si>
  <si>
    <t>обсяг виділених коштів на капітальний ремонт системи опалення</t>
  </si>
  <si>
    <t xml:space="preserve">середні витрати на капітальний ремонт системи опалення </t>
  </si>
  <si>
    <t>2) результативні показники бюджетної програми у 2022  - 2023  роках:</t>
  </si>
  <si>
    <t>2019  рік (звіт)</t>
  </si>
  <si>
    <t>2020 рік (затверджено)</t>
  </si>
  <si>
    <t>2021 рік (проект)</t>
  </si>
  <si>
    <t>2023 рік (прогноз)</t>
  </si>
  <si>
    <t>2019 рік (звіт)</t>
  </si>
  <si>
    <t>2020 рік (план)</t>
  </si>
  <si>
    <t>2022  рік</t>
  </si>
  <si>
    <t>2023 рік</t>
  </si>
  <si>
    <t>1) місцеві/регіональні програми, які виконуються в межах бюджетної програми у 2019  - 2021 роках:</t>
  </si>
  <si>
    <t>2021  рік (проект)</t>
  </si>
  <si>
    <t>2) місцеві/регіональні програми, які виконуються в межах бюджетної програми у 2022  - 2023 роках:</t>
  </si>
  <si>
    <t>12. Об'єкти, які виконуються в межах бюджетної програми за рахунок коштів бюджету розвитку у 2019  - 2023 роках:</t>
  </si>
  <si>
    <t>14. Бюджетні зобов'язання у 2019  - 2021  роках:</t>
  </si>
  <si>
    <t>1) кредиторська заборгованість місцевого бюджету у 2019 році:</t>
  </si>
  <si>
    <t>2) кредиторська заборгованість місцевого бюджету у 2020 - 2021 роках:</t>
  </si>
  <si>
    <t>2021 рік</t>
  </si>
  <si>
    <t>Л.Б.БОРДУН</t>
  </si>
  <si>
    <t>Г.П.ОСТАФІЙЧУК</t>
  </si>
  <si>
    <t>Дебіторська заборгованість на 01.01.2020</t>
  </si>
  <si>
    <t>Очікувана дебіторська заборгованість на 01.01.2021</t>
  </si>
  <si>
    <t>4) аналіз управління бюджетними зобов'язаннями та пропозиції щодо упорядкування бюджетних зобов'язань у 2021 році.</t>
  </si>
  <si>
    <t>15. Підстави та обґрунтування видатків спеціального фонду на 2019 рік та на 2020 - 2021 роки за рахунок надходжень до спеціального фонду, аналіз результатів, досягнутих внаслідок використання коштів спеціального фонду бюджету у 2019 році, та очікувані результати у 2020році.</t>
  </si>
  <si>
    <t>2) надходження для виконання бюджетної програми у 2022 - 2023 роках:</t>
  </si>
  <si>
    <t>2023  рік (прогноз)</t>
  </si>
  <si>
    <t>1) видатки за кодами Економічної класифікації видатків бюджету у 2019 - 2021 роках:</t>
  </si>
  <si>
    <t>1) надходження для виконання бюджетної програми у 2019 - 2023 роках:</t>
  </si>
  <si>
    <t>2020  рік (затверджено)</t>
  </si>
  <si>
    <t>2) надання кредитів за кодами Класифікації кредитування бюджету у 2019  - 2021 роках:</t>
  </si>
  <si>
    <t>3) видатки за кодами Економічної класифікації видатків бюджету у 2022  - 2023  роках:</t>
  </si>
  <si>
    <t>4) надання кредитів за кодами Класифікації кредитування бюджету у 2022 - 2023 роках:</t>
  </si>
  <si>
    <t>2022рік (прогноз)</t>
  </si>
  <si>
    <t>1) витрати за напрямами використання бюджетних коштів у 2019  - 2021 роках:</t>
  </si>
  <si>
    <t>2) витрати за напрямами використання бюджетних коштів у 2022 - 2023 роках:</t>
  </si>
  <si>
    <t>1) результативні показники бюджетної програми у 2019 - 2021  роках:</t>
  </si>
  <si>
    <t>Придбання обладнання для позашкільних навчальних закладів</t>
  </si>
  <si>
    <t>обсяг виділених коштів на придбання телевізова</t>
  </si>
  <si>
    <t>обсяг виділених коштів на придбання ноутбука</t>
  </si>
  <si>
    <t>придбання телевізора</t>
  </si>
  <si>
    <t>придбання ноутбука</t>
  </si>
  <si>
    <t>середні витрати  на придбання телевізора</t>
  </si>
  <si>
    <t>середні витрати  на придбання ноутбука</t>
  </si>
  <si>
    <t xml:space="preserve">Власні надходження установ позашкільних навчальних закладів (батьківська плата) спрямовавні на заробітну плату для педагогічних працівників музичної студії,які знаходятьсяв штатах установи .По фонду розвитку кошти спрямовані на оновлення матеріально-технічної бази придбання основних засобів для позашкільних закладів освіти  та проведення капітального ремонту приміщення </t>
  </si>
  <si>
    <t>4. Мета та завдання бюджетної програми на 2019 - 2023 роки:</t>
  </si>
  <si>
    <t>БЮДЖЕТНИЙ ЗАПИТ НА 2021 - 2023 РОКИ індивідуальний (Форма 2020-2)</t>
  </si>
  <si>
    <t>3. Проведення капітального ремонту в закладах позашкільної освіти</t>
  </si>
  <si>
    <t>2.Придбання обладнання для позашкільних  навчальних закладів</t>
  </si>
  <si>
    <t>Придбання обладнання для позашкільних  навчальних закладів</t>
  </si>
  <si>
    <r>
      <rPr>
        <b/>
        <sz val="11"/>
        <color indexed="8"/>
        <rFont val="Times New Roman"/>
        <family val="1"/>
      </rPr>
      <t>3) підстави реалізації бюджетної програми.".</t>
    </r>
    <r>
      <rPr>
        <sz val="11"/>
        <color indexed="8"/>
        <rFont val="Times New Roman"/>
        <family val="1"/>
      </rPr>
      <t xml:space="preserve">
Конституція України, Бюджетний кодекс України, Закон України «Про Державний бюджет України на 2019рік» від 05.12.2018 року №2629-VIII;Закон України </t>
    </r>
    <r>
      <rPr>
        <sz val="11"/>
        <color indexed="8"/>
        <rFont val="Calibri"/>
        <family val="2"/>
      </rPr>
      <t>«Про державний бюджет України на 2020 рік» від 14.11.2019 року;</t>
    </r>
    <r>
      <rPr>
        <sz val="11"/>
        <color indexed="8"/>
        <rFont val="Times New Roman"/>
        <family val="1"/>
      </rPr>
      <t xml:space="preserve">Закон України «Про освіту » від 05.09.2017 року №2145-VIII із змінами та доповненнями, Наказ Міністерства Фінансів України від 26.08.2014 року №836   «Про деякі  питання запровадження програмно-цільового методу складання та виконання місцевих бюджетів »Наказ Міністерства фінансів України від 17 липня 2015 року № 648«Про затвердження типових форм бюджетних запитів для формування місцевих бюджетів»      Закон України від 22.06.2000 року №1848-ІІІ </t>
    </r>
    <r>
      <rPr>
        <sz val="11"/>
        <color indexed="8"/>
        <rFont val="Calibri"/>
        <family val="2"/>
      </rPr>
      <t>«про позашкільну освіту</t>
    </r>
    <r>
      <rPr>
        <sz val="11"/>
        <color indexed="8"/>
        <rFont val="Times New Roman"/>
        <family val="1"/>
      </rPr>
      <t xml:space="preserve">
"              Розпорядження міського голови №374-р від 14.12.2020 року «Про заходи щодо підготовки проекту бюджету Коломийської міської обєднаної громади на 2021 рік та прогнозу на 2022-2023 роки»
</t>
    </r>
  </si>
  <si>
    <t>У результаті використання коштівзагального фонду бюджету у 2019 році забезпечено виконання бюджетних програм у повному обсязі.На утримання працівників позашкільних установ  управління освіти міської ради у 2019 році витрачено 7190139,73 гривень,у тому числі заробітна плата5536735,00 гривень( з якуої 80% обовязкові виплати,15% -стимулюючі доплати,5% матеріальна допомога на оздоровлення),на оплату за спожиті енергоносії становлять163514,55 гривень,інші видатки на суму 280395,18 гривень.  При цьому середньомісячна заробітна плата на 1 працівника в середньому становить 5275,00 гривень,а середні витрати за іншими поточними видатками,передбаченими на утримання 1 працівника на місяць ,становлять 7133,0 гривень. У 2020 планується забезпечення виконання бюджетної програми наданих законодавством повноважень. Видатки затверджені у сумі 9001958,00 гривень, у тому числі на заробітну плату  6966933,00 гривень,з якої  71% -обовязкові виплати,23% - стимулюючі надбавки та доплати,6% виплата матеріальної допомоги на оздоровлення.Середньомісячна заробітна плата 1 працівника становить 6330,00 гривень.Стимулюючі та премії виплачуються в межах економії фонду заробітної плати.Видатки на оплату енергоносіїв становить 206000,00 гривень.Інші поточні видатки складають 296300,00  гривень,а саме 3% від затверджених кошторисних призначень.По розрахунках проекту бюджету на 2021 рік заплановані показники бюджетної програми по загальному фонду приведені до необхідного рівня функціонування та здійснення поставлених завдань та становить 11392900,00 гривень.На заробітну плату передбачено 8700000,00 гривень,що становить 76% від завгальної суми.В розрахунок входять всі обовязкові виплати та 20% премії від місячного фонду оплати праці.Видатки на оплату енергоносіїв становить 148900,00 гривень.Інші поточні видатки складають 666200,00  гривень,а саме 5% від затверджених кошторисних призначень</t>
  </si>
  <si>
    <t>3) дебіторська заборгованість у 2019 - 2021 роках:</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</si>
</sst>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422]d\ mmmm\ yyyy&quot; р.&quot;"/>
    <numFmt numFmtId="187" formatCode="[$-FC19]d\ mmmm\ yyyy\ &quot;г.&quot;"/>
  </numFmts>
  <fonts count="44">
    <font>
      <sz val="11"/>
      <color theme="1"/>
      <name val="Calibri"/>
      <family val="2"/>
    </font>
    <font>
      <sz val="11"/>
      <color indexed="8"/>
      <name val="Calibri"/>
      <family val="2"/>
    </font>
    <font>
      <sz val="11"/>
      <color indexed="8"/>
      <name val="Times New Roman"/>
      <family val="1"/>
    </font>
    <font>
      <b/>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8"/>
      <color indexed="8"/>
      <name val="Times New Roman"/>
      <family val="1"/>
    </font>
    <font>
      <b/>
      <sz val="9"/>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9"/>
      <color theme="1"/>
      <name val="Times New Roman"/>
      <family val="1"/>
    </font>
    <font>
      <b/>
      <sz val="11"/>
      <color theme="1"/>
      <name val="Times New Roman"/>
      <family val="1"/>
    </font>
    <font>
      <sz val="8"/>
      <color theme="1"/>
      <name val="Times New Roman"/>
      <family val="1"/>
    </font>
    <font>
      <b/>
      <sz val="9"/>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32" borderId="0" applyNumberFormat="0" applyBorder="0" applyAlignment="0" applyProtection="0"/>
  </cellStyleXfs>
  <cellXfs count="97">
    <xf numFmtId="0" fontId="0" fillId="0" borderId="0" xfId="0" applyFont="1" applyAlignment="1">
      <alignment/>
    </xf>
    <xf numFmtId="0" fontId="39" fillId="0" borderId="0" xfId="0" applyFont="1" applyAlignment="1">
      <alignment vertical="top" wrapText="1"/>
    </xf>
    <xf numFmtId="0" fontId="39" fillId="0" borderId="0" xfId="0" applyFont="1" applyAlignment="1">
      <alignment horizontal="right" vertical="center"/>
    </xf>
    <xf numFmtId="0" fontId="39" fillId="0" borderId="0" xfId="0" applyFont="1" applyAlignment="1">
      <alignment horizontal="center" vertical="center" wrapText="1"/>
    </xf>
    <xf numFmtId="0" fontId="39" fillId="0" borderId="10" xfId="0" applyFont="1" applyBorder="1" applyAlignment="1">
      <alignment vertical="center" wrapText="1"/>
    </xf>
    <xf numFmtId="0" fontId="40" fillId="0" borderId="10" xfId="0" applyFont="1" applyBorder="1" applyAlignment="1">
      <alignment horizontal="center" vertical="center" wrapText="1"/>
    </xf>
    <xf numFmtId="0" fontId="39" fillId="0" borderId="11" xfId="0" applyFont="1" applyBorder="1" applyAlignment="1">
      <alignment/>
    </xf>
    <xf numFmtId="0" fontId="39" fillId="0" borderId="0" xfId="0" applyFont="1" applyAlignment="1">
      <alignment horizontal="left"/>
    </xf>
    <xf numFmtId="0" fontId="41" fillId="0" borderId="0" xfId="0" applyFont="1" applyAlignment="1">
      <alignment vertical="center" wrapText="1"/>
    </xf>
    <xf numFmtId="0" fontId="41" fillId="0" borderId="0" xfId="0" applyFont="1" applyAlignment="1">
      <alignment horizontal="left" vertical="center" wrapText="1"/>
    </xf>
    <xf numFmtId="0" fontId="39" fillId="0" borderId="10" xfId="0" applyFont="1" applyBorder="1" applyAlignment="1">
      <alignment horizontal="center" vertical="center" wrapText="1"/>
    </xf>
    <xf numFmtId="0" fontId="39" fillId="0" borderId="0" xfId="0" applyFont="1" applyAlignment="1">
      <alignment vertical="center" wrapText="1"/>
    </xf>
    <xf numFmtId="0" fontId="39" fillId="0" borderId="0" xfId="0" applyFont="1" applyAlignment="1">
      <alignment/>
    </xf>
    <xf numFmtId="0" fontId="42" fillId="0" borderId="0" xfId="0" applyFont="1" applyBorder="1" applyAlignment="1">
      <alignment vertical="top" wrapText="1"/>
    </xf>
    <xf numFmtId="0" fontId="41" fillId="0" borderId="0" xfId="0" applyFont="1" applyBorder="1" applyAlignment="1">
      <alignment vertical="center" wrapText="1"/>
    </xf>
    <xf numFmtId="0" fontId="41" fillId="0" borderId="0" xfId="0" applyFont="1" applyBorder="1" applyAlignment="1">
      <alignment vertical="top" wrapText="1"/>
    </xf>
    <xf numFmtId="0" fontId="41" fillId="0" borderId="0" xfId="0" applyFont="1" applyBorder="1" applyAlignment="1">
      <alignment wrapText="1"/>
    </xf>
    <xf numFmtId="0" fontId="41" fillId="0" borderId="0" xfId="0" applyFont="1" applyAlignment="1">
      <alignment wrapText="1"/>
    </xf>
    <xf numFmtId="0" fontId="42" fillId="0" borderId="0" xfId="0" applyFont="1" applyAlignment="1">
      <alignment vertical="top" wrapText="1"/>
    </xf>
    <xf numFmtId="0" fontId="42" fillId="0" borderId="0" xfId="0" applyFont="1" applyBorder="1" applyAlignment="1">
      <alignment horizontal="center" vertical="top" wrapText="1"/>
    </xf>
    <xf numFmtId="0" fontId="41" fillId="0" borderId="11" xfId="0" applyFont="1" applyBorder="1" applyAlignment="1">
      <alignment horizontal="center" wrapText="1"/>
    </xf>
    <xf numFmtId="0" fontId="41" fillId="0" borderId="0" xfId="0" applyFont="1" applyAlignment="1">
      <alignment vertical="center" wrapText="1"/>
    </xf>
    <xf numFmtId="0" fontId="39" fillId="0" borderId="0" xfId="0" applyFont="1" applyAlignment="1">
      <alignment/>
    </xf>
    <xf numFmtId="0" fontId="39" fillId="0" borderId="10" xfId="0" applyFont="1" applyBorder="1" applyAlignment="1">
      <alignment horizontal="center" vertical="center" wrapText="1"/>
    </xf>
    <xf numFmtId="0" fontId="39" fillId="0" borderId="0" xfId="0" applyFont="1" applyAlignment="1">
      <alignment/>
    </xf>
    <xf numFmtId="0" fontId="39" fillId="0" borderId="10" xfId="0" applyFont="1" applyBorder="1" applyAlignment="1">
      <alignment horizontal="center" vertical="center" wrapText="1"/>
    </xf>
    <xf numFmtId="0" fontId="39" fillId="0" borderId="0" xfId="0" applyFont="1" applyAlignment="1">
      <alignment/>
    </xf>
    <xf numFmtId="2" fontId="39" fillId="0" borderId="10" xfId="0" applyNumberFormat="1" applyFont="1" applyBorder="1" applyAlignment="1">
      <alignment horizontal="center" vertical="center" wrapText="1"/>
    </xf>
    <xf numFmtId="2" fontId="39" fillId="0" borderId="10" xfId="0" applyNumberFormat="1" applyFont="1" applyBorder="1" applyAlignment="1">
      <alignment vertical="center" wrapText="1"/>
    </xf>
    <xf numFmtId="0" fontId="39" fillId="0" borderId="10" xfId="0" applyNumberFormat="1" applyFont="1" applyBorder="1" applyAlignment="1">
      <alignment vertical="center" wrapText="1"/>
    </xf>
    <xf numFmtId="2" fontId="39" fillId="0" borderId="0" xfId="0" applyNumberFormat="1" applyFont="1" applyAlignment="1">
      <alignment/>
    </xf>
    <xf numFmtId="0" fontId="39" fillId="0" borderId="10" xfId="0" applyFont="1" applyBorder="1" applyAlignment="1">
      <alignment horizontal="center" vertical="center" wrapText="1"/>
    </xf>
    <xf numFmtId="0" fontId="39" fillId="0" borderId="0" xfId="0" applyFont="1" applyAlignment="1">
      <alignment/>
    </xf>
    <xf numFmtId="0" fontId="39" fillId="0" borderId="10" xfId="0" applyFont="1" applyBorder="1" applyAlignment="1">
      <alignment horizontal="left" vertical="center" wrapText="1"/>
    </xf>
    <xf numFmtId="0" fontId="41" fillId="0" borderId="10" xfId="0" applyFont="1" applyBorder="1" applyAlignment="1">
      <alignment horizontal="center" vertical="center" wrapText="1"/>
    </xf>
    <xf numFmtId="0" fontId="41" fillId="0" borderId="10" xfId="0" applyFont="1" applyBorder="1" applyAlignment="1">
      <alignment vertical="center" wrapText="1"/>
    </xf>
    <xf numFmtId="0" fontId="41" fillId="0" borderId="10" xfId="0" applyFont="1" applyBorder="1" applyAlignment="1">
      <alignment horizontal="left" vertical="center" wrapText="1"/>
    </xf>
    <xf numFmtId="0" fontId="39" fillId="0" borderId="10" xfId="0" applyFont="1" applyBorder="1" applyAlignment="1">
      <alignment horizontal="center" vertical="center" wrapText="1"/>
    </xf>
    <xf numFmtId="0" fontId="39" fillId="0" borderId="0" xfId="0" applyFont="1" applyAlignment="1">
      <alignment/>
    </xf>
    <xf numFmtId="0" fontId="39" fillId="0" borderId="10" xfId="0" applyFont="1" applyBorder="1" applyAlignment="1">
      <alignment horizontal="center" vertical="center" wrapText="1"/>
    </xf>
    <xf numFmtId="0" fontId="39" fillId="0" borderId="0" xfId="0" applyFont="1" applyAlignment="1">
      <alignment/>
    </xf>
    <xf numFmtId="0" fontId="39" fillId="0" borderId="10" xfId="0" applyFont="1" applyBorder="1" applyAlignment="1">
      <alignment horizontal="center" vertical="center" wrapText="1"/>
    </xf>
    <xf numFmtId="0" fontId="39" fillId="0" borderId="0" xfId="0" applyFont="1" applyAlignment="1">
      <alignment/>
    </xf>
    <xf numFmtId="0" fontId="39" fillId="0" borderId="10" xfId="0" applyFont="1" applyBorder="1" applyAlignment="1">
      <alignment horizontal="center" vertical="center" wrapText="1"/>
    </xf>
    <xf numFmtId="0" fontId="39" fillId="0" borderId="0" xfId="0" applyFont="1" applyAlignment="1">
      <alignment/>
    </xf>
    <xf numFmtId="0" fontId="39" fillId="0" borderId="10" xfId="0" applyFont="1" applyBorder="1" applyAlignment="1">
      <alignment horizontal="center" vertical="center" wrapText="1"/>
    </xf>
    <xf numFmtId="0" fontId="39" fillId="0" borderId="0" xfId="0" applyFont="1" applyAlignment="1">
      <alignment/>
    </xf>
    <xf numFmtId="0" fontId="39" fillId="0" borderId="10" xfId="0" applyFont="1" applyBorder="1" applyAlignment="1">
      <alignment horizontal="center" vertical="center" wrapText="1"/>
    </xf>
    <xf numFmtId="0" fontId="39" fillId="0" borderId="0" xfId="0" applyFont="1" applyAlignment="1">
      <alignment/>
    </xf>
    <xf numFmtId="2" fontId="41" fillId="0" borderId="10" xfId="0" applyNumberFormat="1" applyFont="1" applyBorder="1" applyAlignment="1">
      <alignment horizontal="center" vertical="center" wrapText="1"/>
    </xf>
    <xf numFmtId="2" fontId="41" fillId="0" borderId="10" xfId="0" applyNumberFormat="1" applyFont="1" applyBorder="1" applyAlignment="1">
      <alignment vertical="center" wrapText="1"/>
    </xf>
    <xf numFmtId="0" fontId="39" fillId="0" borderId="0" xfId="0" applyFont="1" applyBorder="1" applyAlignment="1">
      <alignment horizontal="center" vertical="center" wrapText="1"/>
    </xf>
    <xf numFmtId="2" fontId="41" fillId="0" borderId="0" xfId="0" applyNumberFormat="1" applyFont="1" applyBorder="1" applyAlignment="1">
      <alignment horizontal="center" vertical="center" wrapText="1"/>
    </xf>
    <xf numFmtId="0" fontId="41" fillId="0" borderId="0"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0" xfId="0" applyFont="1" applyAlignment="1">
      <alignment/>
    </xf>
    <xf numFmtId="0" fontId="39" fillId="0" borderId="0" xfId="0" applyFont="1" applyAlignment="1">
      <alignment/>
    </xf>
    <xf numFmtId="0" fontId="39" fillId="0" borderId="10" xfId="0" applyFont="1" applyBorder="1" applyAlignment="1">
      <alignment horizontal="center" vertical="center" wrapText="1"/>
    </xf>
    <xf numFmtId="0" fontId="39" fillId="0" borderId="0" xfId="0" applyFont="1" applyAlignment="1">
      <alignment/>
    </xf>
    <xf numFmtId="0" fontId="39" fillId="0" borderId="10"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0" xfId="0" applyFont="1" applyAlignment="1">
      <alignment/>
    </xf>
    <xf numFmtId="0" fontId="39" fillId="0" borderId="10" xfId="0" applyFont="1" applyBorder="1" applyAlignment="1">
      <alignment horizontal="center" vertical="center" wrapText="1"/>
    </xf>
    <xf numFmtId="0" fontId="39" fillId="0" borderId="0" xfId="0" applyFont="1" applyAlignment="1">
      <alignment/>
    </xf>
    <xf numFmtId="0" fontId="39" fillId="0" borderId="10" xfId="0" applyFont="1" applyBorder="1" applyAlignment="1">
      <alignment horizontal="center" vertical="center" wrapText="1"/>
    </xf>
    <xf numFmtId="0" fontId="41" fillId="0" borderId="0" xfId="0" applyFont="1" applyAlignment="1">
      <alignment horizontal="left" vertical="center" wrapText="1"/>
    </xf>
    <xf numFmtId="0" fontId="39" fillId="0" borderId="12" xfId="0" applyFont="1" applyBorder="1" applyAlignment="1">
      <alignment horizontal="center" vertical="center" wrapText="1"/>
    </xf>
    <xf numFmtId="0" fontId="41" fillId="0" borderId="0" xfId="0" applyFont="1" applyAlignment="1">
      <alignment horizontal="left" vertical="top" wrapText="1"/>
    </xf>
    <xf numFmtId="0" fontId="41" fillId="0" borderId="0" xfId="0" applyFont="1" applyAlignment="1">
      <alignment vertical="center" wrapText="1"/>
    </xf>
    <xf numFmtId="0" fontId="39" fillId="0" borderId="10" xfId="0" applyFont="1" applyBorder="1" applyAlignment="1">
      <alignment horizontal="center" vertical="center" wrapText="1"/>
    </xf>
    <xf numFmtId="0" fontId="39" fillId="0" borderId="0" xfId="0" applyFont="1" applyAlignment="1">
      <alignment vertical="center" wrapText="1"/>
    </xf>
    <xf numFmtId="0" fontId="39" fillId="0" borderId="13" xfId="0" applyFont="1" applyBorder="1" applyAlignment="1">
      <alignment horizontal="center" vertical="center" wrapText="1"/>
    </xf>
    <xf numFmtId="0" fontId="39" fillId="0" borderId="14" xfId="0" applyFont="1" applyBorder="1" applyAlignment="1">
      <alignment horizontal="center" vertical="center" wrapText="1"/>
    </xf>
    <xf numFmtId="0" fontId="39" fillId="0" borderId="0" xfId="0" applyFont="1" applyAlignment="1">
      <alignment/>
    </xf>
    <xf numFmtId="0" fontId="41" fillId="0" borderId="0" xfId="0" applyFont="1" applyAlignment="1">
      <alignment horizontal="center" vertical="center"/>
    </xf>
    <xf numFmtId="0" fontId="41" fillId="0" borderId="11" xfId="0" applyFont="1" applyBorder="1" applyAlignment="1">
      <alignment horizontal="left" vertical="center" wrapText="1"/>
    </xf>
    <xf numFmtId="0" fontId="40" fillId="0" borderId="0" xfId="0" applyFont="1" applyAlignment="1">
      <alignment horizontal="center" vertical="top" wrapText="1"/>
    </xf>
    <xf numFmtId="0" fontId="41" fillId="0" borderId="11" xfId="0" applyFont="1" applyBorder="1" applyAlignment="1">
      <alignment horizontal="left" wrapText="1"/>
    </xf>
    <xf numFmtId="0" fontId="42" fillId="0" borderId="0" xfId="0" applyFont="1" applyAlignment="1">
      <alignment horizontal="center" vertical="top" wrapText="1"/>
    </xf>
    <xf numFmtId="0" fontId="39" fillId="0" borderId="11" xfId="0" applyFont="1" applyBorder="1" applyAlignment="1">
      <alignment horizontal="center"/>
    </xf>
    <xf numFmtId="0" fontId="42" fillId="0" borderId="0" xfId="0" applyFont="1" applyBorder="1" applyAlignment="1">
      <alignment horizontal="center" vertical="top" wrapText="1"/>
    </xf>
    <xf numFmtId="0" fontId="41" fillId="0" borderId="11" xfId="0" applyFont="1" applyBorder="1" applyAlignment="1">
      <alignment horizontal="center" wrapText="1"/>
    </xf>
    <xf numFmtId="0" fontId="43" fillId="0" borderId="11" xfId="0" applyFont="1" applyBorder="1" applyAlignment="1">
      <alignment horizontal="left" vertical="center" wrapText="1"/>
    </xf>
    <xf numFmtId="0" fontId="39" fillId="0" borderId="0" xfId="0" applyFont="1" applyAlignment="1">
      <alignment horizontal="center" vertical="top"/>
    </xf>
    <xf numFmtId="0" fontId="41" fillId="0" borderId="11" xfId="0" applyFont="1" applyBorder="1" applyAlignment="1">
      <alignment horizontal="center" vertical="center" wrapText="1"/>
    </xf>
    <xf numFmtId="0" fontId="41" fillId="0" borderId="11" xfId="0" applyFont="1" applyBorder="1" applyAlignment="1">
      <alignment vertical="center" wrapText="1"/>
    </xf>
    <xf numFmtId="0" fontId="2" fillId="0" borderId="0" xfId="0" applyFont="1" applyAlignment="1">
      <alignment vertical="center" wrapText="1"/>
    </xf>
    <xf numFmtId="0" fontId="42" fillId="0" borderId="12" xfId="0" applyFont="1" applyBorder="1" applyAlignment="1">
      <alignment horizontal="center" vertical="top" wrapText="1"/>
    </xf>
    <xf numFmtId="0" fontId="39" fillId="0" borderId="0" xfId="0" applyFont="1" applyAlignment="1">
      <alignment horizontal="left" vertical="center" wrapText="1"/>
    </xf>
    <xf numFmtId="0" fontId="39" fillId="0" borderId="0" xfId="0" applyNumberFormat="1" applyFont="1" applyAlignment="1">
      <alignment horizontal="left" vertical="top" wrapText="1"/>
    </xf>
    <xf numFmtId="0" fontId="39" fillId="0" borderId="0" xfId="0" applyFont="1" applyAlignment="1">
      <alignment horizontal="left" vertical="top" wrapText="1"/>
    </xf>
    <xf numFmtId="0" fontId="39" fillId="0" borderId="0" xfId="0" applyNumberFormat="1" applyFont="1" applyAlignment="1">
      <alignment horizontal="left" vertical="center" wrapText="1"/>
    </xf>
    <xf numFmtId="0" fontId="41" fillId="0" borderId="11" xfId="0" applyFont="1" applyBorder="1" applyAlignment="1">
      <alignment horizontal="center" vertical="top" wrapText="1"/>
    </xf>
    <xf numFmtId="0" fontId="41" fillId="0" borderId="11" xfId="0" applyFont="1" applyBorder="1" applyAlignment="1">
      <alignmen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81"/>
  <sheetViews>
    <sheetView tabSelected="1" zoomScalePageLayoutView="0" workbookViewId="0" topLeftCell="A1">
      <selection activeCell="A8" sqref="A8:J8"/>
    </sheetView>
  </sheetViews>
  <sheetFormatPr defaultColWidth="9.140625" defaultRowHeight="15"/>
  <cols>
    <col min="1" max="1" width="14.421875" style="12" customWidth="1"/>
    <col min="2" max="2" width="35.7109375" style="12" customWidth="1"/>
    <col min="3" max="3" width="13.140625" style="12" customWidth="1"/>
    <col min="4" max="4" width="13.7109375" style="12" customWidth="1"/>
    <col min="5" max="6" width="13.140625" style="12" customWidth="1"/>
    <col min="7" max="7" width="12.7109375" style="12" customWidth="1"/>
    <col min="8" max="8" width="13.8515625" style="12" customWidth="1"/>
    <col min="9" max="9" width="11.28125" style="12" customWidth="1"/>
    <col min="10" max="10" width="13.7109375" style="12" customWidth="1"/>
    <col min="11" max="11" width="14.57421875" style="12" customWidth="1"/>
    <col min="12" max="13" width="11.28125" style="12" customWidth="1"/>
    <col min="14" max="14" width="13.8515625" style="12" customWidth="1"/>
    <col min="15" max="15" width="12.421875" style="12" bestFit="1" customWidth="1"/>
    <col min="16" max="16384" width="9.140625" style="12" customWidth="1"/>
  </cols>
  <sheetData>
    <row r="1" ht="15">
      <c r="P1" s="2" t="s">
        <v>0</v>
      </c>
    </row>
    <row r="2" ht="15">
      <c r="P2" s="2" t="s">
        <v>1</v>
      </c>
    </row>
    <row r="3" ht="15">
      <c r="P3" s="2" t="s">
        <v>2</v>
      </c>
    </row>
    <row r="4" ht="15">
      <c r="P4" s="2" t="s">
        <v>3</v>
      </c>
    </row>
    <row r="5" ht="15">
      <c r="P5" s="2" t="s">
        <v>4</v>
      </c>
    </row>
    <row r="6" spans="1:16" ht="15">
      <c r="A6" s="77" t="s">
        <v>227</v>
      </c>
      <c r="B6" s="77"/>
      <c r="C6" s="77"/>
      <c r="D6" s="77"/>
      <c r="E6" s="77"/>
      <c r="F6" s="77"/>
      <c r="G6" s="77"/>
      <c r="H6" s="77"/>
      <c r="I6" s="77"/>
      <c r="J6" s="77"/>
      <c r="K6" s="77"/>
      <c r="L6" s="77"/>
      <c r="M6" s="77"/>
      <c r="N6" s="77"/>
      <c r="O6" s="77"/>
      <c r="P6" s="77"/>
    </row>
    <row r="7" spans="1:16" ht="15">
      <c r="A7" s="88" t="s">
        <v>95</v>
      </c>
      <c r="B7" s="88"/>
      <c r="C7" s="88"/>
      <c r="D7" s="88"/>
      <c r="E7" s="88"/>
      <c r="F7" s="88"/>
      <c r="G7" s="88"/>
      <c r="H7" s="88"/>
      <c r="I7" s="88"/>
      <c r="J7" s="88"/>
      <c r="K7" s="14"/>
      <c r="L7" s="87">
        <v>600000</v>
      </c>
      <c r="M7" s="87"/>
      <c r="N7" s="14"/>
      <c r="O7" s="78">
        <v>2143442</v>
      </c>
      <c r="P7" s="78"/>
    </row>
    <row r="8" spans="1:16" ht="48" customHeight="1">
      <c r="A8" s="90" t="s">
        <v>5</v>
      </c>
      <c r="B8" s="90"/>
      <c r="C8" s="90"/>
      <c r="D8" s="90"/>
      <c r="E8" s="90"/>
      <c r="F8" s="90"/>
      <c r="G8" s="90"/>
      <c r="H8" s="90"/>
      <c r="I8" s="90"/>
      <c r="J8" s="90"/>
      <c r="K8" s="13"/>
      <c r="L8" s="79" t="s">
        <v>87</v>
      </c>
      <c r="M8" s="79"/>
      <c r="N8" s="13"/>
      <c r="O8" s="86" t="s">
        <v>88</v>
      </c>
      <c r="P8" s="86"/>
    </row>
    <row r="9" spans="1:16" ht="15">
      <c r="A9" s="96" t="s">
        <v>96</v>
      </c>
      <c r="B9" s="96"/>
      <c r="C9" s="96"/>
      <c r="D9" s="96"/>
      <c r="E9" s="96"/>
      <c r="F9" s="96"/>
      <c r="G9" s="96"/>
      <c r="H9" s="96"/>
      <c r="I9" s="96"/>
      <c r="J9" s="96"/>
      <c r="K9" s="15"/>
      <c r="L9" s="95">
        <v>6100000</v>
      </c>
      <c r="M9" s="95"/>
      <c r="N9" s="15"/>
      <c r="O9" s="85">
        <v>2143442</v>
      </c>
      <c r="P9" s="85"/>
    </row>
    <row r="10" spans="1:16" ht="45.75" customHeight="1">
      <c r="A10" s="90" t="s">
        <v>6</v>
      </c>
      <c r="B10" s="90"/>
      <c r="C10" s="90"/>
      <c r="D10" s="90"/>
      <c r="E10" s="90"/>
      <c r="F10" s="90"/>
      <c r="G10" s="90"/>
      <c r="H10" s="90"/>
      <c r="I10" s="90"/>
      <c r="J10" s="90"/>
      <c r="K10" s="13"/>
      <c r="L10" s="81" t="s">
        <v>89</v>
      </c>
      <c r="M10" s="81"/>
      <c r="N10" s="13"/>
      <c r="O10" s="86" t="s">
        <v>88</v>
      </c>
      <c r="P10" s="86"/>
    </row>
    <row r="11" spans="1:16" ht="30" customHeight="1">
      <c r="A11" s="16" t="s">
        <v>59</v>
      </c>
      <c r="B11" s="20">
        <v>611090</v>
      </c>
      <c r="C11" s="84">
        <v>611090</v>
      </c>
      <c r="D11" s="84"/>
      <c r="E11" s="84"/>
      <c r="F11" s="84">
        <v>910</v>
      </c>
      <c r="G11" s="84"/>
      <c r="H11" s="84" t="s">
        <v>142</v>
      </c>
      <c r="I11" s="84"/>
      <c r="J11" s="84"/>
      <c r="K11" s="84"/>
      <c r="L11" s="84"/>
      <c r="M11" s="84"/>
      <c r="N11" s="17"/>
      <c r="O11" s="80">
        <v>9530000000</v>
      </c>
      <c r="P11" s="80"/>
    </row>
    <row r="12" spans="2:16" ht="39.75" customHeight="1">
      <c r="B12" s="19" t="s">
        <v>90</v>
      </c>
      <c r="C12" s="83" t="s">
        <v>91</v>
      </c>
      <c r="D12" s="83"/>
      <c r="E12" s="83"/>
      <c r="F12" s="83" t="s">
        <v>92</v>
      </c>
      <c r="G12" s="83"/>
      <c r="H12" s="83" t="s">
        <v>93</v>
      </c>
      <c r="I12" s="83"/>
      <c r="J12" s="83"/>
      <c r="K12" s="83"/>
      <c r="L12" s="83"/>
      <c r="M12" s="83"/>
      <c r="N12" s="18"/>
      <c r="O12" s="83" t="s">
        <v>94</v>
      </c>
      <c r="P12" s="83"/>
    </row>
    <row r="13" spans="1:2" ht="15">
      <c r="A13" s="11"/>
      <c r="B13" s="1"/>
    </row>
    <row r="14" spans="1:16" ht="15">
      <c r="A14" s="71" t="s">
        <v>226</v>
      </c>
      <c r="B14" s="71"/>
      <c r="C14" s="71"/>
      <c r="D14" s="71"/>
      <c r="E14" s="71"/>
      <c r="F14" s="71"/>
      <c r="G14" s="71"/>
      <c r="H14" s="71"/>
      <c r="I14" s="71"/>
      <c r="J14" s="71"/>
      <c r="K14" s="71"/>
      <c r="L14" s="71"/>
      <c r="M14" s="71"/>
      <c r="N14" s="71"/>
      <c r="O14" s="71"/>
      <c r="P14" s="71"/>
    </row>
    <row r="15" spans="1:16" ht="15">
      <c r="A15" s="71" t="s">
        <v>82</v>
      </c>
      <c r="B15" s="71"/>
      <c r="C15" s="71"/>
      <c r="D15" s="71"/>
      <c r="E15" s="71"/>
      <c r="F15" s="71"/>
      <c r="G15" s="71"/>
      <c r="H15" s="71"/>
      <c r="I15" s="71"/>
      <c r="J15" s="71"/>
      <c r="K15" s="71"/>
      <c r="L15" s="71"/>
      <c r="M15" s="71"/>
      <c r="N15" s="71"/>
      <c r="O15" s="71"/>
      <c r="P15" s="71"/>
    </row>
    <row r="16" spans="1:16" s="22" customFormat="1" ht="28.5" customHeight="1">
      <c r="A16" s="68" t="s">
        <v>143</v>
      </c>
      <c r="B16" s="68"/>
      <c r="C16" s="68"/>
      <c r="D16" s="68"/>
      <c r="E16" s="68"/>
      <c r="F16" s="68"/>
      <c r="G16" s="68"/>
      <c r="H16" s="68"/>
      <c r="I16" s="68"/>
      <c r="J16" s="68"/>
      <c r="K16" s="21"/>
      <c r="L16" s="21"/>
      <c r="M16" s="21"/>
      <c r="N16" s="21"/>
      <c r="O16" s="21"/>
      <c r="P16" s="21"/>
    </row>
    <row r="17" spans="1:16" ht="15">
      <c r="A17" s="71" t="s">
        <v>83</v>
      </c>
      <c r="B17" s="71"/>
      <c r="C17" s="71"/>
      <c r="D17" s="71"/>
      <c r="E17" s="71"/>
      <c r="F17" s="71"/>
      <c r="G17" s="71"/>
      <c r="H17" s="71"/>
      <c r="I17" s="71"/>
      <c r="J17" s="71"/>
      <c r="K17" s="71"/>
      <c r="L17" s="71"/>
      <c r="M17" s="71"/>
      <c r="N17" s="71"/>
      <c r="O17" s="71"/>
      <c r="P17" s="71"/>
    </row>
    <row r="18" spans="1:16" s="22" customFormat="1" ht="15">
      <c r="A18" s="91" t="s">
        <v>144</v>
      </c>
      <c r="B18" s="91"/>
      <c r="C18" s="91"/>
      <c r="D18" s="91"/>
      <c r="E18" s="91"/>
      <c r="F18" s="91"/>
      <c r="G18" s="91"/>
      <c r="H18" s="91"/>
      <c r="I18" s="91"/>
      <c r="J18" s="91"/>
      <c r="K18" s="91"/>
      <c r="L18" s="91"/>
      <c r="M18" s="91"/>
      <c r="N18" s="91"/>
      <c r="O18" s="21"/>
      <c r="P18" s="21"/>
    </row>
    <row r="19" spans="1:16" s="22" customFormat="1" ht="15">
      <c r="A19" s="91" t="s">
        <v>229</v>
      </c>
      <c r="B19" s="91"/>
      <c r="C19" s="91"/>
      <c r="D19" s="91"/>
      <c r="E19" s="91"/>
      <c r="F19" s="91"/>
      <c r="G19" s="91"/>
      <c r="H19" s="91"/>
      <c r="I19" s="91"/>
      <c r="J19" s="91"/>
      <c r="K19" s="91"/>
      <c r="L19" s="91"/>
      <c r="M19" s="91"/>
      <c r="N19" s="91"/>
      <c r="O19" s="21"/>
      <c r="P19" s="21"/>
    </row>
    <row r="20" spans="1:16" s="22" customFormat="1" ht="0.75" customHeight="1">
      <c r="A20" s="91"/>
      <c r="B20" s="91"/>
      <c r="C20" s="91"/>
      <c r="D20" s="91"/>
      <c r="E20" s="91"/>
      <c r="F20" s="91"/>
      <c r="G20" s="91"/>
      <c r="H20" s="91"/>
      <c r="I20" s="91"/>
      <c r="J20" s="91"/>
      <c r="K20" s="91"/>
      <c r="L20" s="91"/>
      <c r="M20" s="91"/>
      <c r="N20" s="3"/>
      <c r="O20" s="21"/>
      <c r="P20" s="21"/>
    </row>
    <row r="21" spans="1:16" s="22" customFormat="1" ht="15">
      <c r="A21" s="91" t="s">
        <v>228</v>
      </c>
      <c r="B21" s="91"/>
      <c r="C21" s="91"/>
      <c r="D21" s="91"/>
      <c r="E21" s="91"/>
      <c r="F21" s="91"/>
      <c r="G21" s="91"/>
      <c r="H21" s="91"/>
      <c r="I21" s="91"/>
      <c r="J21" s="91"/>
      <c r="K21" s="91"/>
      <c r="L21" s="91"/>
      <c r="M21" s="91"/>
      <c r="N21" s="91"/>
      <c r="O21" s="21"/>
      <c r="P21" s="21"/>
    </row>
    <row r="22" spans="1:16" ht="78.75" customHeight="1">
      <c r="A22" s="89" t="s">
        <v>231</v>
      </c>
      <c r="B22" s="73"/>
      <c r="C22" s="73"/>
      <c r="D22" s="73"/>
      <c r="E22" s="73"/>
      <c r="F22" s="73"/>
      <c r="G22" s="73"/>
      <c r="H22" s="73"/>
      <c r="I22" s="73"/>
      <c r="J22" s="73"/>
      <c r="K22" s="73"/>
      <c r="L22" s="73"/>
      <c r="M22" s="73"/>
      <c r="N22" s="73"/>
      <c r="O22" s="73"/>
      <c r="P22" s="73"/>
    </row>
    <row r="23" spans="1:16" ht="15">
      <c r="A23" s="71" t="s">
        <v>84</v>
      </c>
      <c r="B23" s="71"/>
      <c r="C23" s="71"/>
      <c r="D23" s="71"/>
      <c r="E23" s="71"/>
      <c r="F23" s="71"/>
      <c r="G23" s="71"/>
      <c r="H23" s="71"/>
      <c r="I23" s="71"/>
      <c r="J23" s="71"/>
      <c r="K23" s="71"/>
      <c r="L23" s="71"/>
      <c r="M23" s="71"/>
      <c r="N23" s="71"/>
      <c r="O23" s="71"/>
      <c r="P23" s="71"/>
    </row>
    <row r="24" spans="1:16" ht="15">
      <c r="A24" s="71" t="s">
        <v>209</v>
      </c>
      <c r="B24" s="71"/>
      <c r="C24" s="71"/>
      <c r="D24" s="71"/>
      <c r="E24" s="71"/>
      <c r="F24" s="71"/>
      <c r="G24" s="71"/>
      <c r="H24" s="71"/>
      <c r="I24" s="71"/>
      <c r="J24" s="71"/>
      <c r="K24" s="71"/>
      <c r="L24" s="71"/>
      <c r="M24" s="71"/>
      <c r="N24" s="71"/>
      <c r="O24" s="71"/>
      <c r="P24" s="71"/>
    </row>
    <row r="25" spans="1:2" ht="15">
      <c r="A25" s="73" t="s">
        <v>7</v>
      </c>
      <c r="B25" s="73"/>
    </row>
    <row r="28" spans="1:14" ht="15">
      <c r="A28" s="72" t="s">
        <v>8</v>
      </c>
      <c r="B28" s="72" t="s">
        <v>9</v>
      </c>
      <c r="C28" s="72" t="s">
        <v>188</v>
      </c>
      <c r="D28" s="72"/>
      <c r="E28" s="72"/>
      <c r="F28" s="72"/>
      <c r="G28" s="72" t="s">
        <v>185</v>
      </c>
      <c r="H28" s="72"/>
      <c r="I28" s="72"/>
      <c r="J28" s="72"/>
      <c r="K28" s="72" t="s">
        <v>186</v>
      </c>
      <c r="L28" s="72"/>
      <c r="M28" s="72"/>
      <c r="N28" s="72"/>
    </row>
    <row r="29" spans="1:14" ht="68.25" customHeight="1">
      <c r="A29" s="72"/>
      <c r="B29" s="72"/>
      <c r="C29" s="10" t="s">
        <v>10</v>
      </c>
      <c r="D29" s="10" t="s">
        <v>11</v>
      </c>
      <c r="E29" s="10" t="s">
        <v>12</v>
      </c>
      <c r="F29" s="10" t="s">
        <v>62</v>
      </c>
      <c r="G29" s="10" t="s">
        <v>10</v>
      </c>
      <c r="H29" s="10" t="s">
        <v>11</v>
      </c>
      <c r="I29" s="10" t="s">
        <v>12</v>
      </c>
      <c r="J29" s="10" t="s">
        <v>60</v>
      </c>
      <c r="K29" s="10" t="s">
        <v>10</v>
      </c>
      <c r="L29" s="10" t="s">
        <v>11</v>
      </c>
      <c r="M29" s="10" t="s">
        <v>12</v>
      </c>
      <c r="N29" s="10" t="s">
        <v>61</v>
      </c>
    </row>
    <row r="30" spans="1:14" ht="15">
      <c r="A30" s="10">
        <v>1</v>
      </c>
      <c r="B30" s="10">
        <v>2</v>
      </c>
      <c r="C30" s="10">
        <v>3</v>
      </c>
      <c r="D30" s="10">
        <v>4</v>
      </c>
      <c r="E30" s="10">
        <v>5</v>
      </c>
      <c r="F30" s="10">
        <v>6</v>
      </c>
      <c r="G30" s="10">
        <v>7</v>
      </c>
      <c r="H30" s="10">
        <v>8</v>
      </c>
      <c r="I30" s="10">
        <v>9</v>
      </c>
      <c r="J30" s="10">
        <v>10</v>
      </c>
      <c r="K30" s="10">
        <v>11</v>
      </c>
      <c r="L30" s="10">
        <v>12</v>
      </c>
      <c r="M30" s="10">
        <v>13</v>
      </c>
      <c r="N30" s="10">
        <v>14</v>
      </c>
    </row>
    <row r="31" spans="1:14" ht="30">
      <c r="A31" s="10">
        <v>611090</v>
      </c>
      <c r="B31" s="4" t="s">
        <v>14</v>
      </c>
      <c r="C31" s="10">
        <v>7190139.73</v>
      </c>
      <c r="D31" s="10" t="s">
        <v>15</v>
      </c>
      <c r="E31" s="10" t="s">
        <v>15</v>
      </c>
      <c r="F31" s="10">
        <f>C31</f>
        <v>7190139.73</v>
      </c>
      <c r="G31" s="10">
        <v>9001958</v>
      </c>
      <c r="H31" s="10" t="s">
        <v>15</v>
      </c>
      <c r="I31" s="10" t="s">
        <v>15</v>
      </c>
      <c r="J31" s="10">
        <f>G31</f>
        <v>9001958</v>
      </c>
      <c r="K31" s="10">
        <v>11392900</v>
      </c>
      <c r="L31" s="10" t="s">
        <v>15</v>
      </c>
      <c r="M31" s="10" t="s">
        <v>15</v>
      </c>
      <c r="N31" s="10">
        <f>K31</f>
        <v>11392900</v>
      </c>
    </row>
    <row r="32" spans="1:14" ht="45">
      <c r="A32" s="10">
        <v>911090</v>
      </c>
      <c r="B32" s="4" t="s">
        <v>63</v>
      </c>
      <c r="C32" s="10" t="s">
        <v>15</v>
      </c>
      <c r="D32" s="10">
        <v>275310</v>
      </c>
      <c r="E32" s="10" t="s">
        <v>13</v>
      </c>
      <c r="F32" s="10">
        <f>D32</f>
        <v>275310</v>
      </c>
      <c r="G32" s="10" t="s">
        <v>15</v>
      </c>
      <c r="H32" s="10">
        <v>314943</v>
      </c>
      <c r="I32" s="10" t="s">
        <v>13</v>
      </c>
      <c r="J32" s="10">
        <v>314943</v>
      </c>
      <c r="K32" s="10" t="s">
        <v>15</v>
      </c>
      <c r="L32" s="10">
        <v>371490</v>
      </c>
      <c r="M32" s="10" t="s">
        <v>13</v>
      </c>
      <c r="N32" s="10">
        <f>L32</f>
        <v>371490</v>
      </c>
    </row>
    <row r="33" spans="1:14" ht="30">
      <c r="A33" s="10">
        <v>611090</v>
      </c>
      <c r="B33" s="4" t="s">
        <v>64</v>
      </c>
      <c r="C33" s="10" t="s">
        <v>15</v>
      </c>
      <c r="D33" s="10">
        <v>23700</v>
      </c>
      <c r="E33" s="10">
        <v>23700</v>
      </c>
      <c r="F33" s="10">
        <f>D33</f>
        <v>23700</v>
      </c>
      <c r="G33" s="10" t="s">
        <v>15</v>
      </c>
      <c r="H33" s="10">
        <v>300000</v>
      </c>
      <c r="I33" s="10">
        <v>300000</v>
      </c>
      <c r="J33" s="10">
        <f>H33</f>
        <v>300000</v>
      </c>
      <c r="K33" s="10" t="s">
        <v>15</v>
      </c>
      <c r="L33" s="10">
        <v>498800</v>
      </c>
      <c r="M33" s="10">
        <v>498800</v>
      </c>
      <c r="N33" s="10">
        <f>L33</f>
        <v>498800</v>
      </c>
    </row>
    <row r="34" spans="1:14" ht="15">
      <c r="A34" s="10" t="s">
        <v>13</v>
      </c>
      <c r="B34" s="4" t="s">
        <v>16</v>
      </c>
      <c r="C34" s="10" t="s">
        <v>15</v>
      </c>
      <c r="D34" s="10" t="s">
        <v>13</v>
      </c>
      <c r="E34" s="10" t="s">
        <v>13</v>
      </c>
      <c r="F34" s="10" t="s">
        <v>13</v>
      </c>
      <c r="G34" s="10" t="s">
        <v>15</v>
      </c>
      <c r="H34" s="10" t="s">
        <v>13</v>
      </c>
      <c r="I34" s="10" t="s">
        <v>13</v>
      </c>
      <c r="J34" s="10" t="s">
        <v>13</v>
      </c>
      <c r="K34" s="10" t="s">
        <v>15</v>
      </c>
      <c r="L34" s="10" t="s">
        <v>13</v>
      </c>
      <c r="M34" s="10" t="s">
        <v>13</v>
      </c>
      <c r="N34" s="10" t="s">
        <v>13</v>
      </c>
    </row>
    <row r="35" spans="1:14" ht="15">
      <c r="A35" s="10" t="s">
        <v>13</v>
      </c>
      <c r="B35" s="10" t="s">
        <v>17</v>
      </c>
      <c r="C35" s="10">
        <f>C31</f>
        <v>7190139.73</v>
      </c>
      <c r="D35" s="10">
        <f>D32+D33</f>
        <v>299010</v>
      </c>
      <c r="E35" s="10">
        <v>23700</v>
      </c>
      <c r="F35" s="10">
        <f>C35+D35</f>
        <v>7489149.73</v>
      </c>
      <c r="G35" s="10">
        <f>G31</f>
        <v>9001958</v>
      </c>
      <c r="H35" s="10">
        <f>H32+H33</f>
        <v>614943</v>
      </c>
      <c r="I35" s="10">
        <f>I33</f>
        <v>300000</v>
      </c>
      <c r="J35" s="10">
        <f>J31+J32+J33</f>
        <v>9616901</v>
      </c>
      <c r="K35" s="10">
        <f>K31</f>
        <v>11392900</v>
      </c>
      <c r="L35" s="10">
        <f>L32+L33</f>
        <v>870290</v>
      </c>
      <c r="M35" s="10">
        <f>M33</f>
        <v>498800</v>
      </c>
      <c r="N35" s="10">
        <f>K35+L35</f>
        <v>12263190</v>
      </c>
    </row>
    <row r="37" spans="1:10" ht="15">
      <c r="A37" s="68" t="s">
        <v>206</v>
      </c>
      <c r="B37" s="68"/>
      <c r="C37" s="68"/>
      <c r="D37" s="68"/>
      <c r="E37" s="68"/>
      <c r="F37" s="68"/>
      <c r="G37" s="68"/>
      <c r="H37" s="68"/>
      <c r="I37" s="68"/>
      <c r="J37" s="68"/>
    </row>
    <row r="38" ht="15">
      <c r="A38" s="11" t="s">
        <v>7</v>
      </c>
    </row>
    <row r="40" spans="1:10" ht="15">
      <c r="A40" s="72" t="s">
        <v>8</v>
      </c>
      <c r="B40" s="72" t="s">
        <v>9</v>
      </c>
      <c r="C40" s="72" t="s">
        <v>97</v>
      </c>
      <c r="D40" s="72"/>
      <c r="E40" s="72"/>
      <c r="F40" s="72"/>
      <c r="G40" s="72" t="s">
        <v>207</v>
      </c>
      <c r="H40" s="72"/>
      <c r="I40" s="72"/>
      <c r="J40" s="72"/>
    </row>
    <row r="41" spans="1:10" ht="60.75" customHeight="1">
      <c r="A41" s="72"/>
      <c r="B41" s="72"/>
      <c r="C41" s="10" t="s">
        <v>10</v>
      </c>
      <c r="D41" s="10" t="s">
        <v>11</v>
      </c>
      <c r="E41" s="10" t="s">
        <v>12</v>
      </c>
      <c r="F41" s="10" t="s">
        <v>62</v>
      </c>
      <c r="G41" s="10" t="s">
        <v>10</v>
      </c>
      <c r="H41" s="10" t="s">
        <v>11</v>
      </c>
      <c r="I41" s="10" t="s">
        <v>12</v>
      </c>
      <c r="J41" s="10" t="s">
        <v>60</v>
      </c>
    </row>
    <row r="42" spans="1:10" ht="15">
      <c r="A42" s="10">
        <v>1</v>
      </c>
      <c r="B42" s="10">
        <v>2</v>
      </c>
      <c r="C42" s="10">
        <v>3</v>
      </c>
      <c r="D42" s="10">
        <v>4</v>
      </c>
      <c r="E42" s="10">
        <v>5</v>
      </c>
      <c r="F42" s="10">
        <v>6</v>
      </c>
      <c r="G42" s="10">
        <v>7</v>
      </c>
      <c r="H42" s="10">
        <v>8</v>
      </c>
      <c r="I42" s="10">
        <v>9</v>
      </c>
      <c r="J42" s="10">
        <v>10</v>
      </c>
    </row>
    <row r="43" spans="1:10" ht="30">
      <c r="A43" s="4">
        <v>611090</v>
      </c>
      <c r="B43" s="4" t="s">
        <v>14</v>
      </c>
      <c r="C43" s="10">
        <v>13291559</v>
      </c>
      <c r="D43" s="10" t="s">
        <v>15</v>
      </c>
      <c r="E43" s="10" t="s">
        <v>13</v>
      </c>
      <c r="F43" s="10">
        <f>C43</f>
        <v>13291559</v>
      </c>
      <c r="G43" s="10">
        <v>14230237</v>
      </c>
      <c r="H43" s="10" t="s">
        <v>15</v>
      </c>
      <c r="I43" s="10" t="s">
        <v>13</v>
      </c>
      <c r="J43" s="4">
        <f>G43</f>
        <v>14230237</v>
      </c>
    </row>
    <row r="44" spans="1:10" ht="45">
      <c r="A44" s="4" t="s">
        <v>13</v>
      </c>
      <c r="B44" s="4" t="s">
        <v>65</v>
      </c>
      <c r="C44" s="10" t="s">
        <v>15</v>
      </c>
      <c r="D44" s="10">
        <v>398239</v>
      </c>
      <c r="E44" s="10" t="s">
        <v>13</v>
      </c>
      <c r="F44" s="10">
        <f>D44</f>
        <v>398239</v>
      </c>
      <c r="G44" s="10" t="s">
        <v>15</v>
      </c>
      <c r="H44" s="10">
        <v>398239</v>
      </c>
      <c r="I44" s="10" t="s">
        <v>13</v>
      </c>
      <c r="J44" s="4">
        <f>H44</f>
        <v>398239</v>
      </c>
    </row>
    <row r="45" spans="1:10" ht="30">
      <c r="A45" s="4" t="s">
        <v>13</v>
      </c>
      <c r="B45" s="4" t="s">
        <v>66</v>
      </c>
      <c r="C45" s="10" t="s">
        <v>15</v>
      </c>
      <c r="D45" s="10" t="s">
        <v>13</v>
      </c>
      <c r="E45" s="10" t="s">
        <v>13</v>
      </c>
      <c r="F45" s="10" t="s">
        <v>13</v>
      </c>
      <c r="G45" s="10" t="s">
        <v>15</v>
      </c>
      <c r="H45" s="10" t="s">
        <v>13</v>
      </c>
      <c r="I45" s="10" t="s">
        <v>13</v>
      </c>
      <c r="J45" s="4" t="s">
        <v>13</v>
      </c>
    </row>
    <row r="46" spans="1:10" ht="15">
      <c r="A46" s="4" t="s">
        <v>13</v>
      </c>
      <c r="B46" s="4" t="s">
        <v>16</v>
      </c>
      <c r="C46" s="10" t="s">
        <v>15</v>
      </c>
      <c r="D46" s="10" t="s">
        <v>13</v>
      </c>
      <c r="E46" s="10" t="s">
        <v>13</v>
      </c>
      <c r="F46" s="10" t="s">
        <v>13</v>
      </c>
      <c r="G46" s="10" t="s">
        <v>15</v>
      </c>
      <c r="H46" s="10" t="s">
        <v>13</v>
      </c>
      <c r="I46" s="10" t="s">
        <v>13</v>
      </c>
      <c r="J46" s="4" t="s">
        <v>13</v>
      </c>
    </row>
    <row r="47" spans="1:10" ht="15">
      <c r="A47" s="4" t="s">
        <v>13</v>
      </c>
      <c r="B47" s="10" t="s">
        <v>17</v>
      </c>
      <c r="C47" s="50">
        <f>C43</f>
        <v>13291559</v>
      </c>
      <c r="D47" s="50">
        <f>D44</f>
        <v>398239</v>
      </c>
      <c r="E47" s="50" t="s">
        <v>13</v>
      </c>
      <c r="F47" s="50">
        <f>F43+F44</f>
        <v>13689798</v>
      </c>
      <c r="G47" s="50">
        <f>G43</f>
        <v>14230237</v>
      </c>
      <c r="H47" s="50">
        <f>H44</f>
        <v>398239</v>
      </c>
      <c r="I47" s="50" t="s">
        <v>13</v>
      </c>
      <c r="J47" s="50">
        <f>J43+J44</f>
        <v>14628476</v>
      </c>
    </row>
    <row r="50" spans="1:14" ht="15">
      <c r="A50" s="71" t="s">
        <v>18</v>
      </c>
      <c r="B50" s="71"/>
      <c r="C50" s="71"/>
      <c r="D50" s="71"/>
      <c r="E50" s="71"/>
      <c r="F50" s="71"/>
      <c r="G50" s="71"/>
      <c r="H50" s="71"/>
      <c r="I50" s="71"/>
      <c r="J50" s="71"/>
      <c r="K50" s="71"/>
      <c r="L50" s="71"/>
      <c r="M50" s="71"/>
      <c r="N50" s="71"/>
    </row>
    <row r="51" spans="1:14" ht="15">
      <c r="A51" s="71" t="s">
        <v>208</v>
      </c>
      <c r="B51" s="71"/>
      <c r="C51" s="71"/>
      <c r="D51" s="71"/>
      <c r="E51" s="71"/>
      <c r="F51" s="71"/>
      <c r="G51" s="71"/>
      <c r="H51" s="71"/>
      <c r="I51" s="71"/>
      <c r="J51" s="71"/>
      <c r="K51" s="71"/>
      <c r="L51" s="71"/>
      <c r="M51" s="71"/>
      <c r="N51" s="71"/>
    </row>
    <row r="52" ht="15">
      <c r="A52" s="11" t="s">
        <v>7</v>
      </c>
    </row>
    <row r="53" spans="1:14" ht="21.75" customHeight="1">
      <c r="A53" s="72" t="s">
        <v>19</v>
      </c>
      <c r="B53" s="72" t="s">
        <v>9</v>
      </c>
      <c r="C53" s="72" t="s">
        <v>188</v>
      </c>
      <c r="D53" s="72"/>
      <c r="E53" s="72"/>
      <c r="F53" s="72"/>
      <c r="G53" s="72" t="s">
        <v>185</v>
      </c>
      <c r="H53" s="72"/>
      <c r="I53" s="72"/>
      <c r="J53" s="72"/>
      <c r="K53" s="72" t="s">
        <v>186</v>
      </c>
      <c r="L53" s="72"/>
      <c r="M53" s="72"/>
      <c r="N53" s="72"/>
    </row>
    <row r="54" spans="1:14" ht="69" customHeight="1">
      <c r="A54" s="72"/>
      <c r="B54" s="72"/>
      <c r="C54" s="10" t="s">
        <v>10</v>
      </c>
      <c r="D54" s="10" t="s">
        <v>11</v>
      </c>
      <c r="E54" s="10" t="s">
        <v>12</v>
      </c>
      <c r="F54" s="10" t="s">
        <v>62</v>
      </c>
      <c r="G54" s="10" t="s">
        <v>10</v>
      </c>
      <c r="H54" s="10" t="s">
        <v>11</v>
      </c>
      <c r="I54" s="10" t="s">
        <v>12</v>
      </c>
      <c r="J54" s="10" t="s">
        <v>60</v>
      </c>
      <c r="K54" s="10" t="s">
        <v>10</v>
      </c>
      <c r="L54" s="10" t="s">
        <v>11</v>
      </c>
      <c r="M54" s="10" t="s">
        <v>12</v>
      </c>
      <c r="N54" s="10" t="s">
        <v>61</v>
      </c>
    </row>
    <row r="55" spans="1:14" ht="15">
      <c r="A55" s="10">
        <v>1</v>
      </c>
      <c r="B55" s="10">
        <v>2</v>
      </c>
      <c r="C55" s="10">
        <v>3</v>
      </c>
      <c r="D55" s="10">
        <v>4</v>
      </c>
      <c r="E55" s="10">
        <v>5</v>
      </c>
      <c r="F55" s="10">
        <v>6</v>
      </c>
      <c r="G55" s="10">
        <v>7</v>
      </c>
      <c r="H55" s="10">
        <v>8</v>
      </c>
      <c r="I55" s="10">
        <v>9</v>
      </c>
      <c r="J55" s="10">
        <v>10</v>
      </c>
      <c r="K55" s="10">
        <v>11</v>
      </c>
      <c r="L55" s="10">
        <v>12</v>
      </c>
      <c r="M55" s="10">
        <v>13</v>
      </c>
      <c r="N55" s="10">
        <v>14</v>
      </c>
    </row>
    <row r="56" spans="1:14" ht="15">
      <c r="A56" s="23">
        <v>2111</v>
      </c>
      <c r="B56" s="4" t="s">
        <v>98</v>
      </c>
      <c r="C56" s="28">
        <v>5536735</v>
      </c>
      <c r="D56" s="28">
        <v>150269.94</v>
      </c>
      <c r="E56" s="28" t="s">
        <v>13</v>
      </c>
      <c r="F56" s="29">
        <f>C56+D56</f>
        <v>5687004.94</v>
      </c>
      <c r="G56" s="27">
        <v>6966933</v>
      </c>
      <c r="H56" s="27">
        <v>258150</v>
      </c>
      <c r="I56" s="28" t="s">
        <v>13</v>
      </c>
      <c r="J56" s="28">
        <f>G56+H56</f>
        <v>7225083</v>
      </c>
      <c r="K56" s="27">
        <v>8700000</v>
      </c>
      <c r="L56" s="27">
        <v>304500</v>
      </c>
      <c r="M56" s="28" t="s">
        <v>13</v>
      </c>
      <c r="N56" s="28">
        <f aca="true" t="shared" si="0" ref="N56:N71">K56+L56</f>
        <v>9004500</v>
      </c>
    </row>
    <row r="57" spans="1:14" ht="15">
      <c r="A57" s="23">
        <v>2120</v>
      </c>
      <c r="B57" s="4" t="s">
        <v>99</v>
      </c>
      <c r="C57" s="27">
        <v>1209495</v>
      </c>
      <c r="D57" s="27">
        <v>38022.07</v>
      </c>
      <c r="E57" s="27" t="s">
        <v>13</v>
      </c>
      <c r="F57" s="29">
        <f>C57+D57</f>
        <v>1247517.07</v>
      </c>
      <c r="G57" s="27">
        <v>1532725</v>
      </c>
      <c r="H57" s="27">
        <v>56793</v>
      </c>
      <c r="I57" s="27" t="s">
        <v>13</v>
      </c>
      <c r="J57" s="28">
        <f>G57+H57</f>
        <v>1589518</v>
      </c>
      <c r="K57" s="27">
        <v>1914000</v>
      </c>
      <c r="L57" s="27">
        <v>66990</v>
      </c>
      <c r="M57" s="27" t="s">
        <v>13</v>
      </c>
      <c r="N57" s="28">
        <f t="shared" si="0"/>
        <v>1980990</v>
      </c>
    </row>
    <row r="58" spans="1:14" s="24" customFormat="1" ht="30">
      <c r="A58" s="23">
        <v>2210</v>
      </c>
      <c r="B58" s="4" t="s">
        <v>100</v>
      </c>
      <c r="C58" s="27">
        <v>162591.8</v>
      </c>
      <c r="D58" s="27"/>
      <c r="E58" s="27"/>
      <c r="F58" s="29">
        <f aca="true" t="shared" si="1" ref="F58:F72">C58+D58</f>
        <v>162591.8</v>
      </c>
      <c r="G58" s="27">
        <v>165000</v>
      </c>
      <c r="H58" s="27"/>
      <c r="I58" s="27"/>
      <c r="J58" s="28">
        <f>G58+H58</f>
        <v>165000</v>
      </c>
      <c r="K58" s="27">
        <v>400000</v>
      </c>
      <c r="L58" s="27"/>
      <c r="M58" s="27"/>
      <c r="N58" s="28">
        <f t="shared" si="0"/>
        <v>400000</v>
      </c>
    </row>
    <row r="59" spans="1:14" s="24" customFormat="1" ht="30">
      <c r="A59" s="23">
        <v>2220</v>
      </c>
      <c r="B59" s="4" t="s">
        <v>101</v>
      </c>
      <c r="C59" s="27">
        <v>2000</v>
      </c>
      <c r="D59" s="27"/>
      <c r="E59" s="27"/>
      <c r="F59" s="29">
        <f t="shared" si="1"/>
        <v>2000</v>
      </c>
      <c r="G59" s="27">
        <v>5000</v>
      </c>
      <c r="H59" s="27"/>
      <c r="I59" s="27"/>
      <c r="J59" s="28">
        <f>G59+H59</f>
        <v>5000</v>
      </c>
      <c r="K59" s="27">
        <v>15000</v>
      </c>
      <c r="L59" s="27"/>
      <c r="M59" s="27"/>
      <c r="N59" s="28">
        <f t="shared" si="0"/>
        <v>15000</v>
      </c>
    </row>
    <row r="60" spans="1:14" s="24" customFormat="1" ht="15">
      <c r="A60" s="23">
        <v>2230</v>
      </c>
      <c r="B60" s="4" t="s">
        <v>102</v>
      </c>
      <c r="C60" s="27"/>
      <c r="D60" s="27"/>
      <c r="E60" s="27"/>
      <c r="F60" s="29">
        <f t="shared" si="1"/>
        <v>0</v>
      </c>
      <c r="G60" s="27">
        <v>0</v>
      </c>
      <c r="H60" s="27"/>
      <c r="I60" s="27"/>
      <c r="J60" s="28">
        <f aca="true" t="shared" si="2" ref="J60:J71">G60+H60</f>
        <v>0</v>
      </c>
      <c r="K60" s="27"/>
      <c r="L60" s="27"/>
      <c r="M60" s="27"/>
      <c r="N60" s="28">
        <f t="shared" si="0"/>
        <v>0</v>
      </c>
    </row>
    <row r="61" spans="1:14" s="24" customFormat="1" ht="15">
      <c r="A61" s="23">
        <v>2240</v>
      </c>
      <c r="B61" s="4" t="s">
        <v>103</v>
      </c>
      <c r="C61" s="27">
        <v>103801.99</v>
      </c>
      <c r="D61" s="27"/>
      <c r="E61" s="27"/>
      <c r="F61" s="29">
        <f t="shared" si="1"/>
        <v>103801.99</v>
      </c>
      <c r="G61" s="27">
        <v>91300</v>
      </c>
      <c r="H61" s="27"/>
      <c r="I61" s="27"/>
      <c r="J61" s="28">
        <f t="shared" si="2"/>
        <v>91300</v>
      </c>
      <c r="K61" s="27">
        <v>180000</v>
      </c>
      <c r="L61" s="27"/>
      <c r="M61" s="27"/>
      <c r="N61" s="28">
        <f t="shared" si="0"/>
        <v>180000</v>
      </c>
    </row>
    <row r="62" spans="1:14" s="24" customFormat="1" ht="15">
      <c r="A62" s="23">
        <v>2250</v>
      </c>
      <c r="B62" s="4" t="s">
        <v>104</v>
      </c>
      <c r="C62" s="27">
        <v>10738.01</v>
      </c>
      <c r="D62" s="27"/>
      <c r="E62" s="27"/>
      <c r="F62" s="29">
        <f t="shared" si="1"/>
        <v>10738.01</v>
      </c>
      <c r="G62" s="27">
        <v>25000</v>
      </c>
      <c r="H62" s="27"/>
      <c r="I62" s="27"/>
      <c r="J62" s="28">
        <f t="shared" si="2"/>
        <v>25000</v>
      </c>
      <c r="K62" s="27">
        <v>25000</v>
      </c>
      <c r="L62" s="27"/>
      <c r="M62" s="27"/>
      <c r="N62" s="28">
        <f t="shared" si="0"/>
        <v>25000</v>
      </c>
    </row>
    <row r="63" spans="1:14" s="24" customFormat="1" ht="15">
      <c r="A63" s="23">
        <v>2271</v>
      </c>
      <c r="B63" s="4" t="s">
        <v>105</v>
      </c>
      <c r="C63" s="27"/>
      <c r="D63" s="27"/>
      <c r="E63" s="27"/>
      <c r="F63" s="29">
        <f t="shared" si="1"/>
        <v>0</v>
      </c>
      <c r="G63" s="27">
        <v>0</v>
      </c>
      <c r="H63" s="27"/>
      <c r="I63" s="27"/>
      <c r="J63" s="28">
        <f t="shared" si="2"/>
        <v>0</v>
      </c>
      <c r="K63" s="27"/>
      <c r="L63" s="27"/>
      <c r="M63" s="27"/>
      <c r="N63" s="28">
        <f t="shared" si="0"/>
        <v>0</v>
      </c>
    </row>
    <row r="64" spans="1:14" s="24" customFormat="1" ht="30">
      <c r="A64" s="23">
        <v>2272</v>
      </c>
      <c r="B64" s="4" t="s">
        <v>106</v>
      </c>
      <c r="C64" s="27">
        <v>3600</v>
      </c>
      <c r="D64" s="27"/>
      <c r="E64" s="27"/>
      <c r="F64" s="29">
        <f t="shared" si="1"/>
        <v>3600</v>
      </c>
      <c r="G64" s="27">
        <v>4300</v>
      </c>
      <c r="H64" s="27"/>
      <c r="I64" s="27"/>
      <c r="J64" s="28">
        <f t="shared" si="2"/>
        <v>4300</v>
      </c>
      <c r="K64" s="27">
        <v>4500</v>
      </c>
      <c r="L64" s="27"/>
      <c r="M64" s="27"/>
      <c r="N64" s="28">
        <f t="shared" si="0"/>
        <v>4500</v>
      </c>
    </row>
    <row r="65" spans="1:14" s="24" customFormat="1" ht="15">
      <c r="A65" s="23">
        <v>2273</v>
      </c>
      <c r="B65" s="4" t="s">
        <v>107</v>
      </c>
      <c r="C65" s="27">
        <v>13847</v>
      </c>
      <c r="D65" s="27"/>
      <c r="E65" s="27"/>
      <c r="F65" s="29">
        <f t="shared" si="1"/>
        <v>13847</v>
      </c>
      <c r="G65" s="27">
        <v>15500</v>
      </c>
      <c r="H65" s="27"/>
      <c r="I65" s="27"/>
      <c r="J65" s="28">
        <f t="shared" si="2"/>
        <v>15500</v>
      </c>
      <c r="K65" s="27">
        <v>16400</v>
      </c>
      <c r="L65" s="27"/>
      <c r="M65" s="27"/>
      <c r="N65" s="28">
        <f t="shared" si="0"/>
        <v>16400</v>
      </c>
    </row>
    <row r="66" spans="1:14" s="24" customFormat="1" ht="15">
      <c r="A66" s="23">
        <v>2274</v>
      </c>
      <c r="B66" s="4" t="s">
        <v>108</v>
      </c>
      <c r="C66" s="27">
        <v>144820.53</v>
      </c>
      <c r="D66" s="27"/>
      <c r="E66" s="27"/>
      <c r="F66" s="29">
        <f t="shared" si="1"/>
        <v>144820.53</v>
      </c>
      <c r="G66" s="27">
        <v>183700</v>
      </c>
      <c r="H66" s="27"/>
      <c r="I66" s="27"/>
      <c r="J66" s="28">
        <f t="shared" si="2"/>
        <v>183700</v>
      </c>
      <c r="K66" s="27">
        <v>125000</v>
      </c>
      <c r="L66" s="27"/>
      <c r="M66" s="27"/>
      <c r="N66" s="28">
        <f t="shared" si="0"/>
        <v>125000</v>
      </c>
    </row>
    <row r="67" spans="1:14" s="24" customFormat="1" ht="30">
      <c r="A67" s="23">
        <v>2275</v>
      </c>
      <c r="B67" s="4" t="s">
        <v>109</v>
      </c>
      <c r="C67" s="27">
        <v>1247.02</v>
      </c>
      <c r="D67" s="27"/>
      <c r="E67" s="27"/>
      <c r="F67" s="29">
        <f t="shared" si="1"/>
        <v>1247.02</v>
      </c>
      <c r="G67" s="27">
        <v>2500</v>
      </c>
      <c r="H67" s="27"/>
      <c r="I67" s="27"/>
      <c r="J67" s="28">
        <f t="shared" si="2"/>
        <v>2500</v>
      </c>
      <c r="K67" s="27">
        <v>3000</v>
      </c>
      <c r="L67" s="27"/>
      <c r="M67" s="27"/>
      <c r="N67" s="28">
        <f t="shared" si="0"/>
        <v>3000</v>
      </c>
    </row>
    <row r="68" spans="1:14" s="24" customFormat="1" ht="45">
      <c r="A68" s="23">
        <v>2282</v>
      </c>
      <c r="B68" s="4" t="s">
        <v>110</v>
      </c>
      <c r="C68" s="27">
        <v>540</v>
      </c>
      <c r="D68" s="27"/>
      <c r="E68" s="27"/>
      <c r="F68" s="29">
        <f t="shared" si="1"/>
        <v>540</v>
      </c>
      <c r="G68" s="27">
        <v>5000</v>
      </c>
      <c r="H68" s="27"/>
      <c r="I68" s="27"/>
      <c r="J68" s="28">
        <f t="shared" si="2"/>
        <v>5000</v>
      </c>
      <c r="K68" s="27">
        <v>5000</v>
      </c>
      <c r="L68" s="27"/>
      <c r="M68" s="27"/>
      <c r="N68" s="28">
        <f t="shared" si="0"/>
        <v>5000</v>
      </c>
    </row>
    <row r="69" spans="1:14" s="24" customFormat="1" ht="15">
      <c r="A69" s="23">
        <v>2800</v>
      </c>
      <c r="B69" s="4" t="s">
        <v>111</v>
      </c>
      <c r="C69" s="27">
        <v>723.38</v>
      </c>
      <c r="D69" s="27"/>
      <c r="E69" s="27"/>
      <c r="F69" s="29">
        <f t="shared" si="1"/>
        <v>723.38</v>
      </c>
      <c r="G69" s="27">
        <v>5000</v>
      </c>
      <c r="H69" s="27"/>
      <c r="I69" s="27"/>
      <c r="J69" s="28">
        <f t="shared" si="2"/>
        <v>5000</v>
      </c>
      <c r="K69" s="27">
        <v>5000</v>
      </c>
      <c r="L69" s="27"/>
      <c r="M69" s="27"/>
      <c r="N69" s="28">
        <f t="shared" si="0"/>
        <v>5000</v>
      </c>
    </row>
    <row r="70" spans="1:14" s="24" customFormat="1" ht="30">
      <c r="A70" s="23">
        <v>3110</v>
      </c>
      <c r="B70" s="4" t="s">
        <v>112</v>
      </c>
      <c r="C70" s="27"/>
      <c r="D70" s="27">
        <v>24935.4</v>
      </c>
      <c r="E70" s="27">
        <v>23700</v>
      </c>
      <c r="F70" s="29">
        <f t="shared" si="1"/>
        <v>24935.4</v>
      </c>
      <c r="G70" s="27"/>
      <c r="H70" s="27">
        <v>100000</v>
      </c>
      <c r="I70" s="27">
        <v>100000</v>
      </c>
      <c r="J70" s="28">
        <f t="shared" si="2"/>
        <v>100000</v>
      </c>
      <c r="K70" s="27"/>
      <c r="L70" s="27">
        <v>199000</v>
      </c>
      <c r="M70" s="27"/>
      <c r="N70" s="28">
        <f t="shared" si="0"/>
        <v>199000</v>
      </c>
    </row>
    <row r="71" spans="1:14" s="24" customFormat="1" ht="15">
      <c r="A71" s="23">
        <v>3132</v>
      </c>
      <c r="B71" s="4" t="s">
        <v>113</v>
      </c>
      <c r="C71" s="27"/>
      <c r="D71" s="27"/>
      <c r="E71" s="27"/>
      <c r="F71" s="29">
        <f t="shared" si="1"/>
        <v>0</v>
      </c>
      <c r="G71" s="27"/>
      <c r="H71" s="27">
        <v>200000</v>
      </c>
      <c r="I71" s="27">
        <v>200000</v>
      </c>
      <c r="J71" s="28">
        <f t="shared" si="2"/>
        <v>200000</v>
      </c>
      <c r="K71" s="27"/>
      <c r="L71" s="27">
        <v>299800</v>
      </c>
      <c r="M71" s="27"/>
      <c r="N71" s="28">
        <f t="shared" si="0"/>
        <v>299800</v>
      </c>
    </row>
    <row r="72" spans="1:14" s="24" customFormat="1" ht="15">
      <c r="A72" s="23"/>
      <c r="B72" s="4"/>
      <c r="C72" s="27"/>
      <c r="D72" s="27"/>
      <c r="E72" s="27"/>
      <c r="F72" s="29">
        <f t="shared" si="1"/>
        <v>0</v>
      </c>
      <c r="G72" s="27"/>
      <c r="H72" s="27"/>
      <c r="I72" s="27"/>
      <c r="J72" s="27"/>
      <c r="K72" s="27"/>
      <c r="L72" s="27"/>
      <c r="M72" s="27"/>
      <c r="N72" s="27"/>
    </row>
    <row r="73" spans="1:15" ht="15">
      <c r="A73" s="10" t="s">
        <v>13</v>
      </c>
      <c r="B73" s="10" t="s">
        <v>17</v>
      </c>
      <c r="C73" s="49">
        <f>C56+C57+C58+C59+C60+C61+C62+C63+C64+C65+C66+C67+C68+C69+C70+C71</f>
        <v>7190139.7299999995</v>
      </c>
      <c r="D73" s="49">
        <f>D56+D57+D58+D60+D70+D71</f>
        <v>213227.41</v>
      </c>
      <c r="E73" s="49">
        <f>E70+E71</f>
        <v>23700</v>
      </c>
      <c r="F73" s="49">
        <f>F56+F57+F58+F59+F60+F61+F62+F63+F64+F65+F66+F67+F68+F69+F70+F71</f>
        <v>7403367.140000001</v>
      </c>
      <c r="G73" s="49">
        <f>G56+G57+G58+G59+G60+G61+G62+G63+G64+G65+G66+G67+G68+G69</f>
        <v>9001958</v>
      </c>
      <c r="H73" s="49">
        <f>H56+H57+H58+H59+H60+H61+H62+H63+H64+H65+H66+H67+H68+H69+H70+H71</f>
        <v>614943</v>
      </c>
      <c r="I73" s="49">
        <f>I70+I71</f>
        <v>300000</v>
      </c>
      <c r="J73" s="49">
        <f>J56+J57+J58+J59+J60+J61+J62+J63+J64+J65+J66+J67+J68+J69+J70+J71</f>
        <v>9616901</v>
      </c>
      <c r="K73" s="49">
        <f>K56+K57+K58+K59+K60+K61+K62+K63+K64+K65+K66+K67+K68+K69</f>
        <v>11392900</v>
      </c>
      <c r="L73" s="49">
        <f>L56+L57+L70+L71</f>
        <v>870290</v>
      </c>
      <c r="M73" s="49">
        <f>M70+M71</f>
        <v>0</v>
      </c>
      <c r="N73" s="49">
        <f>K73+L73</f>
        <v>12263190</v>
      </c>
      <c r="O73" s="30"/>
    </row>
    <row r="76" spans="1:14" ht="15">
      <c r="A76" s="68" t="s">
        <v>211</v>
      </c>
      <c r="B76" s="68"/>
      <c r="C76" s="68"/>
      <c r="D76" s="68"/>
      <c r="E76" s="68"/>
      <c r="F76" s="68"/>
      <c r="G76" s="68"/>
      <c r="H76" s="68"/>
      <c r="I76" s="68"/>
      <c r="J76" s="68"/>
      <c r="K76" s="68"/>
      <c r="L76" s="68"/>
      <c r="M76" s="68"/>
      <c r="N76" s="68"/>
    </row>
    <row r="77" ht="15">
      <c r="A77" s="11" t="s">
        <v>7</v>
      </c>
    </row>
    <row r="79" spans="1:14" ht="15">
      <c r="A79" s="72" t="s">
        <v>20</v>
      </c>
      <c r="B79" s="72" t="s">
        <v>9</v>
      </c>
      <c r="C79" s="72" t="s">
        <v>184</v>
      </c>
      <c r="D79" s="72"/>
      <c r="E79" s="72"/>
      <c r="F79" s="72"/>
      <c r="G79" s="72" t="s">
        <v>210</v>
      </c>
      <c r="H79" s="72"/>
      <c r="I79" s="72"/>
      <c r="J79" s="72"/>
      <c r="K79" s="72" t="s">
        <v>186</v>
      </c>
      <c r="L79" s="72"/>
      <c r="M79" s="72"/>
      <c r="N79" s="72"/>
    </row>
    <row r="80" spans="1:14" ht="58.5" customHeight="1">
      <c r="A80" s="72"/>
      <c r="B80" s="72"/>
      <c r="C80" s="10" t="s">
        <v>10</v>
      </c>
      <c r="D80" s="10" t="s">
        <v>11</v>
      </c>
      <c r="E80" s="10" t="s">
        <v>12</v>
      </c>
      <c r="F80" s="10" t="s">
        <v>62</v>
      </c>
      <c r="G80" s="10" t="s">
        <v>10</v>
      </c>
      <c r="H80" s="10" t="s">
        <v>11</v>
      </c>
      <c r="I80" s="10" t="s">
        <v>12</v>
      </c>
      <c r="J80" s="10" t="s">
        <v>60</v>
      </c>
      <c r="K80" s="10" t="s">
        <v>10</v>
      </c>
      <c r="L80" s="10" t="s">
        <v>11</v>
      </c>
      <c r="M80" s="10" t="s">
        <v>12</v>
      </c>
      <c r="N80" s="10" t="s">
        <v>61</v>
      </c>
    </row>
    <row r="81" spans="1:14" ht="15">
      <c r="A81" s="10">
        <v>1</v>
      </c>
      <c r="B81" s="10">
        <v>2</v>
      </c>
      <c r="C81" s="10">
        <v>3</v>
      </c>
      <c r="D81" s="10">
        <v>4</v>
      </c>
      <c r="E81" s="10">
        <v>5</v>
      </c>
      <c r="F81" s="10">
        <v>6</v>
      </c>
      <c r="G81" s="10">
        <v>7</v>
      </c>
      <c r="H81" s="10">
        <v>8</v>
      </c>
      <c r="I81" s="10">
        <v>9</v>
      </c>
      <c r="J81" s="10">
        <v>10</v>
      </c>
      <c r="K81" s="10">
        <v>11</v>
      </c>
      <c r="L81" s="10">
        <v>12</v>
      </c>
      <c r="M81" s="10">
        <v>13</v>
      </c>
      <c r="N81" s="10">
        <v>14</v>
      </c>
    </row>
    <row r="82" spans="1:14" ht="15">
      <c r="A82" s="4" t="s">
        <v>13</v>
      </c>
      <c r="B82" s="4" t="s">
        <v>13</v>
      </c>
      <c r="C82" s="4" t="s">
        <v>13</v>
      </c>
      <c r="D82" s="4" t="s">
        <v>13</v>
      </c>
      <c r="E82" s="4" t="s">
        <v>13</v>
      </c>
      <c r="F82" s="4" t="s">
        <v>13</v>
      </c>
      <c r="G82" s="4" t="s">
        <v>13</v>
      </c>
      <c r="H82" s="4" t="s">
        <v>13</v>
      </c>
      <c r="I82" s="4" t="s">
        <v>13</v>
      </c>
      <c r="J82" s="4" t="s">
        <v>13</v>
      </c>
      <c r="K82" s="10" t="s">
        <v>13</v>
      </c>
      <c r="L82" s="4" t="s">
        <v>13</v>
      </c>
      <c r="M82" s="4" t="s">
        <v>13</v>
      </c>
      <c r="N82" s="4" t="s">
        <v>13</v>
      </c>
    </row>
    <row r="83" spans="1:14" ht="15">
      <c r="A83" s="10" t="s">
        <v>13</v>
      </c>
      <c r="B83" s="4" t="s">
        <v>13</v>
      </c>
      <c r="C83" s="10" t="s">
        <v>13</v>
      </c>
      <c r="D83" s="10" t="s">
        <v>13</v>
      </c>
      <c r="E83" s="10" t="s">
        <v>13</v>
      </c>
      <c r="F83" s="10" t="s">
        <v>13</v>
      </c>
      <c r="G83" s="10" t="s">
        <v>13</v>
      </c>
      <c r="H83" s="10" t="s">
        <v>13</v>
      </c>
      <c r="I83" s="10" t="s">
        <v>13</v>
      </c>
      <c r="J83" s="10" t="s">
        <v>13</v>
      </c>
      <c r="K83" s="10" t="s">
        <v>13</v>
      </c>
      <c r="L83" s="10" t="s">
        <v>13</v>
      </c>
      <c r="M83" s="10" t="s">
        <v>13</v>
      </c>
      <c r="N83" s="10" t="s">
        <v>13</v>
      </c>
    </row>
    <row r="84" spans="1:14" ht="15">
      <c r="A84" s="10" t="s">
        <v>13</v>
      </c>
      <c r="B84" s="10" t="s">
        <v>17</v>
      </c>
      <c r="C84" s="10" t="s">
        <v>13</v>
      </c>
      <c r="D84" s="10" t="s">
        <v>13</v>
      </c>
      <c r="E84" s="10" t="s">
        <v>13</v>
      </c>
      <c r="F84" s="10" t="s">
        <v>13</v>
      </c>
      <c r="G84" s="10" t="s">
        <v>13</v>
      </c>
      <c r="H84" s="10" t="s">
        <v>13</v>
      </c>
      <c r="I84" s="10" t="s">
        <v>13</v>
      </c>
      <c r="J84" s="10" t="s">
        <v>13</v>
      </c>
      <c r="K84" s="10" t="s">
        <v>13</v>
      </c>
      <c r="L84" s="10" t="s">
        <v>13</v>
      </c>
      <c r="M84" s="10" t="s">
        <v>13</v>
      </c>
      <c r="N84" s="10" t="s">
        <v>13</v>
      </c>
    </row>
    <row r="86" spans="1:10" ht="15">
      <c r="A86" s="68" t="s">
        <v>212</v>
      </c>
      <c r="B86" s="68"/>
      <c r="C86" s="68"/>
      <c r="D86" s="68"/>
      <c r="E86" s="68"/>
      <c r="F86" s="68"/>
      <c r="G86" s="68"/>
      <c r="H86" s="68"/>
      <c r="I86" s="68"/>
      <c r="J86" s="68"/>
    </row>
    <row r="87" ht="15">
      <c r="A87" s="11" t="s">
        <v>7</v>
      </c>
    </row>
    <row r="89" spans="1:10" ht="21.75" customHeight="1">
      <c r="A89" s="72" t="s">
        <v>19</v>
      </c>
      <c r="B89" s="72" t="s">
        <v>9</v>
      </c>
      <c r="C89" s="72" t="s">
        <v>97</v>
      </c>
      <c r="D89" s="72"/>
      <c r="E89" s="72"/>
      <c r="F89" s="72"/>
      <c r="G89" s="72" t="s">
        <v>187</v>
      </c>
      <c r="H89" s="72"/>
      <c r="I89" s="72"/>
      <c r="J89" s="72"/>
    </row>
    <row r="90" spans="1:10" ht="66" customHeight="1">
      <c r="A90" s="72"/>
      <c r="B90" s="72"/>
      <c r="C90" s="10" t="s">
        <v>10</v>
      </c>
      <c r="D90" s="10" t="s">
        <v>11</v>
      </c>
      <c r="E90" s="10" t="s">
        <v>12</v>
      </c>
      <c r="F90" s="10" t="s">
        <v>62</v>
      </c>
      <c r="G90" s="10" t="s">
        <v>10</v>
      </c>
      <c r="H90" s="10" t="s">
        <v>11</v>
      </c>
      <c r="I90" s="10" t="s">
        <v>12</v>
      </c>
      <c r="J90" s="10" t="s">
        <v>60</v>
      </c>
    </row>
    <row r="91" spans="1:10" ht="15">
      <c r="A91" s="10">
        <v>1</v>
      </c>
      <c r="B91" s="10">
        <v>2</v>
      </c>
      <c r="C91" s="10">
        <v>3</v>
      </c>
      <c r="D91" s="10">
        <v>4</v>
      </c>
      <c r="E91" s="10">
        <v>5</v>
      </c>
      <c r="F91" s="10">
        <v>6</v>
      </c>
      <c r="G91" s="10">
        <v>7</v>
      </c>
      <c r="H91" s="10">
        <v>8</v>
      </c>
      <c r="I91" s="10">
        <v>9</v>
      </c>
      <c r="J91" s="10">
        <v>10</v>
      </c>
    </row>
    <row r="92" spans="1:10" s="24" customFormat="1" ht="15">
      <c r="A92" s="23">
        <v>2111</v>
      </c>
      <c r="B92" s="4" t="s">
        <v>98</v>
      </c>
      <c r="C92" s="27">
        <v>10214555</v>
      </c>
      <c r="D92" s="27">
        <v>326425</v>
      </c>
      <c r="E92" s="27"/>
      <c r="F92" s="27">
        <f>C92+D92</f>
        <v>10540980</v>
      </c>
      <c r="G92" s="27">
        <v>10939788</v>
      </c>
      <c r="H92" s="27">
        <v>326425</v>
      </c>
      <c r="I92" s="27"/>
      <c r="J92" s="27">
        <f>G92+H92</f>
        <v>11266213</v>
      </c>
    </row>
    <row r="93" spans="1:10" s="24" customFormat="1" ht="15">
      <c r="A93" s="23">
        <v>2120</v>
      </c>
      <c r="B93" s="4" t="s">
        <v>99</v>
      </c>
      <c r="C93" s="27">
        <v>2247202</v>
      </c>
      <c r="D93" s="27">
        <v>71814</v>
      </c>
      <c r="E93" s="27"/>
      <c r="F93" s="27">
        <f>C93+D93</f>
        <v>2319016</v>
      </c>
      <c r="G93" s="27">
        <v>2406755</v>
      </c>
      <c r="H93" s="27">
        <v>71814</v>
      </c>
      <c r="I93" s="27"/>
      <c r="J93" s="27">
        <f>G93+H93</f>
        <v>2478569</v>
      </c>
    </row>
    <row r="94" spans="1:10" s="24" customFormat="1" ht="30">
      <c r="A94" s="23">
        <v>2210</v>
      </c>
      <c r="B94" s="4" t="s">
        <v>100</v>
      </c>
      <c r="C94" s="27">
        <v>455000</v>
      </c>
      <c r="D94" s="27"/>
      <c r="E94" s="27"/>
      <c r="F94" s="27">
        <f aca="true" t="shared" si="3" ref="F94:F106">C94</f>
        <v>455000</v>
      </c>
      <c r="G94" s="27">
        <v>483000</v>
      </c>
      <c r="H94" s="27"/>
      <c r="I94" s="27"/>
      <c r="J94" s="27">
        <f aca="true" t="shared" si="4" ref="J94:J106">G94</f>
        <v>483000</v>
      </c>
    </row>
    <row r="95" spans="1:10" s="24" customFormat="1" ht="30">
      <c r="A95" s="23">
        <v>2220</v>
      </c>
      <c r="B95" s="4" t="s">
        <v>101</v>
      </c>
      <c r="C95" s="27">
        <v>27650</v>
      </c>
      <c r="D95" s="27"/>
      <c r="E95" s="27"/>
      <c r="F95" s="27">
        <f t="shared" si="3"/>
        <v>27650</v>
      </c>
      <c r="G95" s="27">
        <v>29335</v>
      </c>
      <c r="H95" s="27"/>
      <c r="I95" s="27"/>
      <c r="J95" s="27">
        <f t="shared" si="4"/>
        <v>29335</v>
      </c>
    </row>
    <row r="96" spans="1:10" s="24" customFormat="1" ht="15">
      <c r="A96" s="23">
        <v>2230</v>
      </c>
      <c r="B96" s="4" t="s">
        <v>102</v>
      </c>
      <c r="C96" s="27"/>
      <c r="D96" s="27"/>
      <c r="E96" s="27"/>
      <c r="F96" s="27">
        <f t="shared" si="3"/>
        <v>0</v>
      </c>
      <c r="G96" s="27"/>
      <c r="H96" s="27"/>
      <c r="I96" s="27"/>
      <c r="J96" s="27">
        <f t="shared" si="4"/>
        <v>0</v>
      </c>
    </row>
    <row r="97" spans="1:10" s="24" customFormat="1" ht="15">
      <c r="A97" s="23">
        <v>2240</v>
      </c>
      <c r="B97" s="4" t="s">
        <v>103</v>
      </c>
      <c r="C97" s="27">
        <v>191160</v>
      </c>
      <c r="D97" s="27"/>
      <c r="E97" s="27"/>
      <c r="F97" s="27">
        <f t="shared" si="3"/>
        <v>191160</v>
      </c>
      <c r="G97" s="27">
        <v>202820</v>
      </c>
      <c r="H97" s="27"/>
      <c r="I97" s="27"/>
      <c r="J97" s="27">
        <f t="shared" si="4"/>
        <v>202820</v>
      </c>
    </row>
    <row r="98" spans="1:10" s="24" customFormat="1" ht="15">
      <c r="A98" s="23">
        <v>2250</v>
      </c>
      <c r="B98" s="4" t="s">
        <v>104</v>
      </c>
      <c r="C98" s="27">
        <v>27665</v>
      </c>
      <c r="D98" s="27"/>
      <c r="E98" s="27"/>
      <c r="F98" s="27">
        <f t="shared" si="3"/>
        <v>27665</v>
      </c>
      <c r="G98" s="27">
        <v>29300</v>
      </c>
      <c r="H98" s="27"/>
      <c r="I98" s="27"/>
      <c r="J98" s="27">
        <f t="shared" si="4"/>
        <v>29300</v>
      </c>
    </row>
    <row r="99" spans="1:10" s="24" customFormat="1" ht="15">
      <c r="A99" s="23">
        <v>2271</v>
      </c>
      <c r="B99" s="4" t="s">
        <v>105</v>
      </c>
      <c r="C99" s="27"/>
      <c r="D99" s="27"/>
      <c r="E99" s="27"/>
      <c r="F99" s="27">
        <f t="shared" si="3"/>
        <v>0</v>
      </c>
      <c r="G99" s="27"/>
      <c r="H99" s="27"/>
      <c r="I99" s="27"/>
      <c r="J99" s="27">
        <f t="shared" si="4"/>
        <v>0</v>
      </c>
    </row>
    <row r="100" spans="1:10" s="24" customFormat="1" ht="30">
      <c r="A100" s="23">
        <v>2272</v>
      </c>
      <c r="B100" s="4" t="s">
        <v>106</v>
      </c>
      <c r="C100" s="27">
        <v>4860</v>
      </c>
      <c r="D100" s="27"/>
      <c r="E100" s="27"/>
      <c r="F100" s="27">
        <f t="shared" si="3"/>
        <v>4860</v>
      </c>
      <c r="G100" s="27">
        <v>5372</v>
      </c>
      <c r="H100" s="27"/>
      <c r="I100" s="27"/>
      <c r="J100" s="27">
        <f t="shared" si="4"/>
        <v>5372</v>
      </c>
    </row>
    <row r="101" spans="1:10" s="24" customFormat="1" ht="15">
      <c r="A101" s="23">
        <v>2273</v>
      </c>
      <c r="B101" s="4" t="s">
        <v>107</v>
      </c>
      <c r="C101" s="27">
        <v>17712</v>
      </c>
      <c r="D101" s="27"/>
      <c r="E101" s="27"/>
      <c r="F101" s="27">
        <f t="shared" si="3"/>
        <v>17712</v>
      </c>
      <c r="G101" s="27">
        <v>19577</v>
      </c>
      <c r="H101" s="27"/>
      <c r="I101" s="27"/>
      <c r="J101" s="27">
        <f t="shared" si="4"/>
        <v>19577</v>
      </c>
    </row>
    <row r="102" spans="1:10" s="24" customFormat="1" ht="15">
      <c r="A102" s="23">
        <v>2274</v>
      </c>
      <c r="B102" s="4" t="s">
        <v>108</v>
      </c>
      <c r="C102" s="27">
        <v>77435</v>
      </c>
      <c r="D102" s="27"/>
      <c r="E102" s="27"/>
      <c r="F102" s="27">
        <f t="shared" si="3"/>
        <v>77435</v>
      </c>
      <c r="G102" s="27">
        <v>85590</v>
      </c>
      <c r="H102" s="27"/>
      <c r="I102" s="27"/>
      <c r="J102" s="27">
        <f t="shared" si="4"/>
        <v>85590</v>
      </c>
    </row>
    <row r="103" spans="1:10" s="24" customFormat="1" ht="30">
      <c r="A103" s="23">
        <v>2275</v>
      </c>
      <c r="B103" s="4" t="s">
        <v>109</v>
      </c>
      <c r="C103" s="27">
        <v>3320</v>
      </c>
      <c r="D103" s="27"/>
      <c r="E103" s="27"/>
      <c r="F103" s="27">
        <f t="shared" si="3"/>
        <v>3320</v>
      </c>
      <c r="G103" s="27">
        <v>3700</v>
      </c>
      <c r="H103" s="27"/>
      <c r="I103" s="27"/>
      <c r="J103" s="27">
        <f t="shared" si="4"/>
        <v>3700</v>
      </c>
    </row>
    <row r="104" spans="1:10" s="24" customFormat="1" ht="45">
      <c r="A104" s="23">
        <v>2282</v>
      </c>
      <c r="B104" s="4" t="s">
        <v>110</v>
      </c>
      <c r="C104" s="27">
        <v>5000</v>
      </c>
      <c r="D104" s="27"/>
      <c r="E104" s="27"/>
      <c r="F104" s="27">
        <f t="shared" si="3"/>
        <v>5000</v>
      </c>
      <c r="G104" s="27">
        <v>5000</v>
      </c>
      <c r="H104" s="27"/>
      <c r="I104" s="27"/>
      <c r="J104" s="27">
        <f t="shared" si="4"/>
        <v>5000</v>
      </c>
    </row>
    <row r="105" spans="1:10" s="24" customFormat="1" ht="15">
      <c r="A105" s="23">
        <v>2800</v>
      </c>
      <c r="B105" s="4" t="s">
        <v>111</v>
      </c>
      <c r="C105" s="27">
        <v>20000</v>
      </c>
      <c r="D105" s="27"/>
      <c r="E105" s="27"/>
      <c r="F105" s="27">
        <f t="shared" si="3"/>
        <v>20000</v>
      </c>
      <c r="G105" s="27">
        <v>20000</v>
      </c>
      <c r="H105" s="27"/>
      <c r="I105" s="27"/>
      <c r="J105" s="27">
        <f t="shared" si="4"/>
        <v>20000</v>
      </c>
    </row>
    <row r="106" spans="1:10" s="24" customFormat="1" ht="30">
      <c r="A106" s="23">
        <v>3110</v>
      </c>
      <c r="B106" s="4" t="s">
        <v>112</v>
      </c>
      <c r="C106" s="27"/>
      <c r="D106" s="27"/>
      <c r="E106" s="27"/>
      <c r="F106" s="27">
        <f t="shared" si="3"/>
        <v>0</v>
      </c>
      <c r="G106" s="27"/>
      <c r="H106" s="27"/>
      <c r="I106" s="27"/>
      <c r="J106" s="27">
        <f t="shared" si="4"/>
        <v>0</v>
      </c>
    </row>
    <row r="107" spans="1:10" s="24" customFormat="1" ht="15">
      <c r="A107" s="23">
        <v>3132</v>
      </c>
      <c r="B107" s="4" t="s">
        <v>113</v>
      </c>
      <c r="C107" s="27"/>
      <c r="D107" s="27"/>
      <c r="E107" s="27"/>
      <c r="F107" s="27"/>
      <c r="G107" s="27"/>
      <c r="H107" s="27"/>
      <c r="I107" s="27"/>
      <c r="J107" s="27"/>
    </row>
    <row r="108" spans="1:10" ht="15">
      <c r="A108" s="10" t="s">
        <v>13</v>
      </c>
      <c r="B108" s="4" t="s">
        <v>13</v>
      </c>
      <c r="C108" s="10" t="s">
        <v>13</v>
      </c>
      <c r="D108" s="10" t="s">
        <v>13</v>
      </c>
      <c r="E108" s="10" t="s">
        <v>13</v>
      </c>
      <c r="F108" s="10" t="s">
        <v>13</v>
      </c>
      <c r="G108" s="10" t="s">
        <v>13</v>
      </c>
      <c r="H108" s="10" t="s">
        <v>13</v>
      </c>
      <c r="I108" s="10" t="s">
        <v>13</v>
      </c>
      <c r="J108" s="10" t="s">
        <v>13</v>
      </c>
    </row>
    <row r="109" spans="1:10" ht="15">
      <c r="A109" s="10" t="s">
        <v>13</v>
      </c>
      <c r="B109" s="10" t="s">
        <v>17</v>
      </c>
      <c r="C109" s="49">
        <f>C92+C93+C94+C95+C96+C97+C98+C99+C100+C101+C102+C103+C104+C105+C106+C107</f>
        <v>13291559</v>
      </c>
      <c r="D109" s="49">
        <f>D92+D93+D94+D95+D96+D97+D98+D99+D100+D101+D102+D103+D104+D105+D106+D107</f>
        <v>398239</v>
      </c>
      <c r="E109" s="34" t="s">
        <v>13</v>
      </c>
      <c r="F109" s="49">
        <f>F92+F93+F94+F95+F96+F97+F98+F99+F100+F101+F102+F103+F104+F105+F106+F107</f>
        <v>13689798</v>
      </c>
      <c r="G109" s="49">
        <f>G92+G93+G94+G95+G96+G97+G98+G99+G100+G101+G102+G103+G104+G105+G106+G107</f>
        <v>14230237</v>
      </c>
      <c r="H109" s="49">
        <f>H92+H93+H94+H95+H96+H97+H98+H99+H100+H101+H102+H103+H104+H105+H106+H107</f>
        <v>398239</v>
      </c>
      <c r="I109" s="34" t="s">
        <v>13</v>
      </c>
      <c r="J109" s="49">
        <f>J92+J93+J94+J95+J96+J97+J98+J99+J100+J101+J102+J103+J104+J105+J106+J107</f>
        <v>14628476</v>
      </c>
    </row>
    <row r="110" ht="15">
      <c r="E110" s="30"/>
    </row>
    <row r="112" spans="1:10" ht="15">
      <c r="A112" s="68" t="s">
        <v>213</v>
      </c>
      <c r="B112" s="68"/>
      <c r="C112" s="68"/>
      <c r="D112" s="68"/>
      <c r="E112" s="68"/>
      <c r="F112" s="68"/>
      <c r="G112" s="68"/>
      <c r="H112" s="68"/>
      <c r="I112" s="68"/>
      <c r="J112" s="68"/>
    </row>
    <row r="113" ht="15">
      <c r="A113" s="11" t="s">
        <v>7</v>
      </c>
    </row>
    <row r="115" spans="1:10" ht="15">
      <c r="A115" s="72" t="s">
        <v>20</v>
      </c>
      <c r="B115" s="72" t="s">
        <v>9</v>
      </c>
      <c r="C115" s="72" t="s">
        <v>214</v>
      </c>
      <c r="D115" s="72"/>
      <c r="E115" s="72"/>
      <c r="F115" s="72"/>
      <c r="G115" s="72" t="s">
        <v>187</v>
      </c>
      <c r="H115" s="72"/>
      <c r="I115" s="72"/>
      <c r="J115" s="72"/>
    </row>
    <row r="116" spans="1:10" ht="72.75" customHeight="1">
      <c r="A116" s="72"/>
      <c r="B116" s="72"/>
      <c r="C116" s="10" t="s">
        <v>10</v>
      </c>
      <c r="D116" s="10" t="s">
        <v>11</v>
      </c>
      <c r="E116" s="10" t="s">
        <v>12</v>
      </c>
      <c r="F116" s="10" t="s">
        <v>62</v>
      </c>
      <c r="G116" s="10" t="s">
        <v>10</v>
      </c>
      <c r="H116" s="10" t="s">
        <v>11</v>
      </c>
      <c r="I116" s="10" t="s">
        <v>12</v>
      </c>
      <c r="J116" s="10" t="s">
        <v>60</v>
      </c>
    </row>
    <row r="117" spans="1:10" ht="15">
      <c r="A117" s="10">
        <v>1</v>
      </c>
      <c r="B117" s="10">
        <v>2</v>
      </c>
      <c r="C117" s="10">
        <v>3</v>
      </c>
      <c r="D117" s="10">
        <v>4</v>
      </c>
      <c r="E117" s="10">
        <v>5</v>
      </c>
      <c r="F117" s="10">
        <v>6</v>
      </c>
      <c r="G117" s="10">
        <v>7</v>
      </c>
      <c r="H117" s="10">
        <v>8</v>
      </c>
      <c r="I117" s="10">
        <v>9</v>
      </c>
      <c r="J117" s="10">
        <v>10</v>
      </c>
    </row>
    <row r="118" spans="1:10" ht="15">
      <c r="A118" s="10" t="s">
        <v>13</v>
      </c>
      <c r="B118" s="10" t="s">
        <v>13</v>
      </c>
      <c r="C118" s="10" t="s">
        <v>13</v>
      </c>
      <c r="D118" s="10" t="s">
        <v>13</v>
      </c>
      <c r="E118" s="10" t="s">
        <v>13</v>
      </c>
      <c r="F118" s="10" t="s">
        <v>13</v>
      </c>
      <c r="G118" s="10" t="s">
        <v>13</v>
      </c>
      <c r="H118" s="10" t="s">
        <v>13</v>
      </c>
      <c r="I118" s="10" t="s">
        <v>13</v>
      </c>
      <c r="J118" s="10" t="s">
        <v>13</v>
      </c>
    </row>
    <row r="119" spans="1:10" ht="15">
      <c r="A119" s="10" t="s">
        <v>13</v>
      </c>
      <c r="B119" s="10" t="s">
        <v>13</v>
      </c>
      <c r="C119" s="10" t="s">
        <v>13</v>
      </c>
      <c r="D119" s="10" t="s">
        <v>13</v>
      </c>
      <c r="E119" s="10" t="s">
        <v>13</v>
      </c>
      <c r="F119" s="10" t="s">
        <v>13</v>
      </c>
      <c r="G119" s="10" t="s">
        <v>13</v>
      </c>
      <c r="H119" s="10" t="s">
        <v>13</v>
      </c>
      <c r="I119" s="10" t="s">
        <v>13</v>
      </c>
      <c r="J119" s="10" t="s">
        <v>13</v>
      </c>
    </row>
    <row r="120" spans="1:10" ht="15">
      <c r="A120" s="10" t="s">
        <v>13</v>
      </c>
      <c r="B120" s="10" t="s">
        <v>13</v>
      </c>
      <c r="C120" s="10" t="s">
        <v>13</v>
      </c>
      <c r="D120" s="10" t="s">
        <v>13</v>
      </c>
      <c r="E120" s="10" t="s">
        <v>13</v>
      </c>
      <c r="F120" s="10" t="s">
        <v>13</v>
      </c>
      <c r="G120" s="10" t="s">
        <v>13</v>
      </c>
      <c r="H120" s="10" t="s">
        <v>13</v>
      </c>
      <c r="I120" s="10" t="s">
        <v>13</v>
      </c>
      <c r="J120" s="10" t="s">
        <v>13</v>
      </c>
    </row>
    <row r="121" spans="1:10" ht="15">
      <c r="A121" s="10" t="s">
        <v>13</v>
      </c>
      <c r="B121" s="10" t="s">
        <v>17</v>
      </c>
      <c r="C121" s="10" t="s">
        <v>13</v>
      </c>
      <c r="D121" s="10" t="s">
        <v>13</v>
      </c>
      <c r="E121" s="10" t="s">
        <v>13</v>
      </c>
      <c r="F121" s="10" t="s">
        <v>13</v>
      </c>
      <c r="G121" s="10" t="s">
        <v>13</v>
      </c>
      <c r="H121" s="10" t="s">
        <v>13</v>
      </c>
      <c r="I121" s="10" t="s">
        <v>13</v>
      </c>
      <c r="J121" s="10" t="s">
        <v>13</v>
      </c>
    </row>
    <row r="123" spans="1:14" ht="15">
      <c r="A123" s="71" t="s">
        <v>21</v>
      </c>
      <c r="B123" s="71"/>
      <c r="C123" s="71"/>
      <c r="D123" s="71"/>
      <c r="E123" s="71"/>
      <c r="F123" s="71"/>
      <c r="G123" s="71"/>
      <c r="H123" s="71"/>
      <c r="I123" s="71"/>
      <c r="J123" s="71"/>
      <c r="K123" s="71"/>
      <c r="L123" s="71"/>
      <c r="M123" s="71"/>
      <c r="N123" s="71"/>
    </row>
    <row r="124" spans="1:14" ht="15">
      <c r="A124" s="71" t="s">
        <v>215</v>
      </c>
      <c r="B124" s="71"/>
      <c r="C124" s="71"/>
      <c r="D124" s="71"/>
      <c r="E124" s="71"/>
      <c r="F124" s="71"/>
      <c r="G124" s="71"/>
      <c r="H124" s="71"/>
      <c r="I124" s="71"/>
      <c r="J124" s="71"/>
      <c r="K124" s="71"/>
      <c r="L124" s="71"/>
      <c r="M124" s="71"/>
      <c r="N124" s="71"/>
    </row>
    <row r="125" ht="15">
      <c r="A125" s="11" t="s">
        <v>7</v>
      </c>
    </row>
    <row r="126" ht="0.75" customHeight="1"/>
    <row r="127" spans="1:14" ht="30.75" customHeight="1">
      <c r="A127" s="72" t="s">
        <v>22</v>
      </c>
      <c r="B127" s="72" t="s">
        <v>23</v>
      </c>
      <c r="C127" s="72" t="s">
        <v>188</v>
      </c>
      <c r="D127" s="72"/>
      <c r="E127" s="72"/>
      <c r="F127" s="72"/>
      <c r="G127" s="72" t="s">
        <v>185</v>
      </c>
      <c r="H127" s="72"/>
      <c r="I127" s="72"/>
      <c r="J127" s="72"/>
      <c r="K127" s="72" t="s">
        <v>186</v>
      </c>
      <c r="L127" s="72"/>
      <c r="M127" s="72"/>
      <c r="N127" s="72"/>
    </row>
    <row r="128" spans="1:14" ht="66.75" customHeight="1">
      <c r="A128" s="72"/>
      <c r="B128" s="72"/>
      <c r="C128" s="10" t="s">
        <v>10</v>
      </c>
      <c r="D128" s="10" t="s">
        <v>11</v>
      </c>
      <c r="E128" s="10" t="s">
        <v>12</v>
      </c>
      <c r="F128" s="10" t="s">
        <v>62</v>
      </c>
      <c r="G128" s="10" t="s">
        <v>10</v>
      </c>
      <c r="H128" s="10" t="s">
        <v>11</v>
      </c>
      <c r="I128" s="10" t="s">
        <v>12</v>
      </c>
      <c r="J128" s="10" t="s">
        <v>60</v>
      </c>
      <c r="K128" s="10" t="s">
        <v>10</v>
      </c>
      <c r="L128" s="10" t="s">
        <v>11</v>
      </c>
      <c r="M128" s="10" t="s">
        <v>12</v>
      </c>
      <c r="N128" s="10" t="s">
        <v>61</v>
      </c>
    </row>
    <row r="129" spans="1:14" ht="15">
      <c r="A129" s="10">
        <v>1</v>
      </c>
      <c r="B129" s="10">
        <v>2</v>
      </c>
      <c r="C129" s="10">
        <v>3</v>
      </c>
      <c r="D129" s="10">
        <v>4</v>
      </c>
      <c r="E129" s="10">
        <v>5</v>
      </c>
      <c r="F129" s="10">
        <v>6</v>
      </c>
      <c r="G129" s="10">
        <v>7</v>
      </c>
      <c r="H129" s="10">
        <v>8</v>
      </c>
      <c r="I129" s="10">
        <v>9</v>
      </c>
      <c r="J129" s="10">
        <v>10</v>
      </c>
      <c r="K129" s="10">
        <v>11</v>
      </c>
      <c r="L129" s="10">
        <v>12</v>
      </c>
      <c r="M129" s="10">
        <v>13</v>
      </c>
      <c r="N129" s="10">
        <v>14</v>
      </c>
    </row>
    <row r="130" spans="1:14" s="26" customFormat="1" ht="15">
      <c r="A130" s="25"/>
      <c r="B130" s="34" t="s">
        <v>118</v>
      </c>
      <c r="C130" s="25"/>
      <c r="D130" s="25"/>
      <c r="E130" s="25"/>
      <c r="F130" s="25"/>
      <c r="G130" s="25"/>
      <c r="H130" s="25"/>
      <c r="I130" s="25"/>
      <c r="J130" s="25"/>
      <c r="K130" s="25"/>
      <c r="L130" s="25"/>
      <c r="M130" s="25"/>
      <c r="N130" s="25"/>
    </row>
    <row r="131" spans="1:14" s="26" customFormat="1" ht="60">
      <c r="A131" s="25"/>
      <c r="B131" s="33" t="s">
        <v>143</v>
      </c>
      <c r="C131" s="27">
        <v>7190139.73</v>
      </c>
      <c r="D131" s="27">
        <v>240156.67</v>
      </c>
      <c r="E131" s="27"/>
      <c r="F131" s="27">
        <f>C131+D131</f>
        <v>7430296.4</v>
      </c>
      <c r="G131" s="27">
        <v>9001958</v>
      </c>
      <c r="H131" s="27">
        <v>314943</v>
      </c>
      <c r="I131" s="27"/>
      <c r="J131" s="27">
        <f>H131+G131</f>
        <v>9316901</v>
      </c>
      <c r="K131" s="27">
        <v>11392900</v>
      </c>
      <c r="L131" s="27">
        <v>371490</v>
      </c>
      <c r="M131" s="27"/>
      <c r="N131" s="27">
        <f>K131+L131</f>
        <v>11764390</v>
      </c>
    </row>
    <row r="132" spans="1:14" s="26" customFormat="1" ht="15">
      <c r="A132" s="25"/>
      <c r="B132" s="34" t="s">
        <v>119</v>
      </c>
      <c r="C132" s="27"/>
      <c r="D132" s="27"/>
      <c r="E132" s="27"/>
      <c r="F132" s="27"/>
      <c r="G132" s="27"/>
      <c r="H132" s="27"/>
      <c r="I132" s="27"/>
      <c r="J132" s="27"/>
      <c r="K132" s="27"/>
      <c r="L132" s="27"/>
      <c r="M132" s="27"/>
      <c r="N132" s="27"/>
    </row>
    <row r="133" spans="1:14" s="26" customFormat="1" ht="30">
      <c r="A133" s="25"/>
      <c r="B133" s="33" t="s">
        <v>230</v>
      </c>
      <c r="C133" s="27"/>
      <c r="D133" s="27">
        <v>23700</v>
      </c>
      <c r="E133" s="27"/>
      <c r="F133" s="27">
        <f>D133</f>
        <v>23700</v>
      </c>
      <c r="G133" s="27"/>
      <c r="H133" s="27">
        <v>100000</v>
      </c>
      <c r="I133" s="27">
        <v>100000</v>
      </c>
      <c r="J133" s="27">
        <f>G133+H133</f>
        <v>100000</v>
      </c>
      <c r="K133" s="27"/>
      <c r="L133" s="27">
        <v>199000</v>
      </c>
      <c r="M133" s="27">
        <v>199000</v>
      </c>
      <c r="N133" s="27">
        <f>L133</f>
        <v>199000</v>
      </c>
    </row>
    <row r="134" spans="1:14" s="58" customFormat="1" ht="15">
      <c r="A134" s="57"/>
      <c r="B134" s="34" t="s">
        <v>173</v>
      </c>
      <c r="C134" s="27"/>
      <c r="D134" s="27"/>
      <c r="E134" s="27"/>
      <c r="F134" s="27"/>
      <c r="G134" s="27"/>
      <c r="H134" s="27"/>
      <c r="I134" s="27"/>
      <c r="J134" s="27"/>
      <c r="K134" s="27"/>
      <c r="L134" s="27"/>
      <c r="M134" s="27"/>
      <c r="N134" s="27"/>
    </row>
    <row r="135" spans="1:14" s="58" customFormat="1" ht="15">
      <c r="A135" s="57"/>
      <c r="B135" s="33" t="s">
        <v>174</v>
      </c>
      <c r="C135" s="27"/>
      <c r="D135" s="27"/>
      <c r="E135" s="27"/>
      <c r="F135" s="27"/>
      <c r="G135" s="27"/>
      <c r="H135" s="27">
        <v>200000</v>
      </c>
      <c r="I135" s="27">
        <v>200000</v>
      </c>
      <c r="J135" s="27">
        <f>H135</f>
        <v>200000</v>
      </c>
      <c r="K135" s="27"/>
      <c r="L135" s="27">
        <v>299800</v>
      </c>
      <c r="M135" s="27">
        <v>299800</v>
      </c>
      <c r="N135" s="27">
        <f>L135</f>
        <v>299800</v>
      </c>
    </row>
    <row r="136" spans="1:14" ht="15">
      <c r="A136" s="4" t="s">
        <v>13</v>
      </c>
      <c r="B136" s="10" t="s">
        <v>17</v>
      </c>
      <c r="C136" s="50">
        <f>C131+C133</f>
        <v>7190139.73</v>
      </c>
      <c r="D136" s="50">
        <f>D131+D133</f>
        <v>263856.67000000004</v>
      </c>
      <c r="E136" s="50">
        <f>E133</f>
        <v>0</v>
      </c>
      <c r="F136" s="50">
        <f>F131+F133</f>
        <v>7453996.4</v>
      </c>
      <c r="G136" s="49">
        <f>G131+G133</f>
        <v>9001958</v>
      </c>
      <c r="H136" s="49">
        <f>H131+H133+H135</f>
        <v>614943</v>
      </c>
      <c r="I136" s="49">
        <f>I133+I135</f>
        <v>300000</v>
      </c>
      <c r="J136" s="49">
        <f>J131+J133+J135</f>
        <v>9616901</v>
      </c>
      <c r="K136" s="49">
        <f>K131</f>
        <v>11392900</v>
      </c>
      <c r="L136" s="49">
        <f>L131+L133+L135</f>
        <v>870290</v>
      </c>
      <c r="M136" s="49">
        <f>M133+M135</f>
        <v>498800</v>
      </c>
      <c r="N136" s="49">
        <f>N131+N133+N135</f>
        <v>12263190</v>
      </c>
    </row>
    <row r="139" spans="1:10" ht="15">
      <c r="A139" s="68" t="s">
        <v>216</v>
      </c>
      <c r="B139" s="68"/>
      <c r="C139" s="68"/>
      <c r="D139" s="68"/>
      <c r="E139" s="68"/>
      <c r="F139" s="68"/>
      <c r="G139" s="68"/>
      <c r="H139" s="68"/>
      <c r="I139" s="68"/>
      <c r="J139" s="68"/>
    </row>
    <row r="140" ht="15">
      <c r="A140" s="11" t="s">
        <v>7</v>
      </c>
    </row>
    <row r="142" spans="1:10" ht="15">
      <c r="A142" s="72" t="s">
        <v>67</v>
      </c>
      <c r="B142" s="72" t="s">
        <v>23</v>
      </c>
      <c r="C142" s="72" t="s">
        <v>97</v>
      </c>
      <c r="D142" s="72"/>
      <c r="E142" s="72"/>
      <c r="F142" s="72"/>
      <c r="G142" s="72" t="s">
        <v>207</v>
      </c>
      <c r="H142" s="72"/>
      <c r="I142" s="72"/>
      <c r="J142" s="72"/>
    </row>
    <row r="143" spans="1:10" ht="63" customHeight="1">
      <c r="A143" s="72"/>
      <c r="B143" s="72"/>
      <c r="C143" s="10" t="s">
        <v>10</v>
      </c>
      <c r="D143" s="10" t="s">
        <v>11</v>
      </c>
      <c r="E143" s="10" t="s">
        <v>12</v>
      </c>
      <c r="F143" s="10" t="s">
        <v>62</v>
      </c>
      <c r="G143" s="10" t="s">
        <v>10</v>
      </c>
      <c r="H143" s="10" t="s">
        <v>11</v>
      </c>
      <c r="I143" s="10" t="s">
        <v>12</v>
      </c>
      <c r="J143" s="10" t="s">
        <v>60</v>
      </c>
    </row>
    <row r="144" spans="1:10" ht="15">
      <c r="A144" s="10">
        <v>1</v>
      </c>
      <c r="B144" s="10">
        <v>2</v>
      </c>
      <c r="C144" s="10">
        <v>3</v>
      </c>
      <c r="D144" s="10">
        <v>4</v>
      </c>
      <c r="E144" s="10">
        <v>5</v>
      </c>
      <c r="F144" s="10">
        <v>6</v>
      </c>
      <c r="G144" s="10">
        <v>7</v>
      </c>
      <c r="H144" s="10">
        <v>8</v>
      </c>
      <c r="I144" s="10">
        <v>9</v>
      </c>
      <c r="J144" s="10">
        <v>10</v>
      </c>
    </row>
    <row r="145" spans="1:10" ht="15">
      <c r="A145" s="10" t="s">
        <v>13</v>
      </c>
      <c r="B145" s="4" t="s">
        <v>118</v>
      </c>
      <c r="C145" s="4" t="s">
        <v>13</v>
      </c>
      <c r="D145" s="4" t="s">
        <v>13</v>
      </c>
      <c r="E145" s="4" t="s">
        <v>13</v>
      </c>
      <c r="F145" s="4" t="s">
        <v>13</v>
      </c>
      <c r="G145" s="10" t="s">
        <v>13</v>
      </c>
      <c r="H145" s="10" t="s">
        <v>13</v>
      </c>
      <c r="I145" s="10" t="s">
        <v>13</v>
      </c>
      <c r="J145" s="10" t="s">
        <v>13</v>
      </c>
    </row>
    <row r="146" spans="1:10" ht="60">
      <c r="A146" s="10" t="s">
        <v>13</v>
      </c>
      <c r="B146" s="33" t="s">
        <v>143</v>
      </c>
      <c r="C146" s="4">
        <v>13291559</v>
      </c>
      <c r="D146" s="4">
        <v>398239</v>
      </c>
      <c r="E146" s="4" t="s">
        <v>13</v>
      </c>
      <c r="F146" s="4">
        <f>C146+D146</f>
        <v>13689798</v>
      </c>
      <c r="G146" s="10">
        <v>14230237</v>
      </c>
      <c r="H146" s="10">
        <v>398239</v>
      </c>
      <c r="I146" s="10" t="s">
        <v>13</v>
      </c>
      <c r="J146" s="10">
        <f>G146+H146</f>
        <v>14628476</v>
      </c>
    </row>
    <row r="147" spans="1:10" ht="15">
      <c r="A147" s="4" t="s">
        <v>13</v>
      </c>
      <c r="B147" s="10" t="s">
        <v>17</v>
      </c>
      <c r="C147" s="50">
        <f>C146</f>
        <v>13291559</v>
      </c>
      <c r="D147" s="50">
        <f>D146</f>
        <v>398239</v>
      </c>
      <c r="E147" s="50" t="s">
        <v>13</v>
      </c>
      <c r="F147" s="50">
        <f>F146</f>
        <v>13689798</v>
      </c>
      <c r="G147" s="49">
        <f>G146</f>
        <v>14230237</v>
      </c>
      <c r="H147" s="49">
        <f>H146</f>
        <v>398239</v>
      </c>
      <c r="I147" s="49" t="s">
        <v>13</v>
      </c>
      <c r="J147" s="49">
        <f>J146</f>
        <v>14628476</v>
      </c>
    </row>
    <row r="149" spans="1:13" ht="15">
      <c r="A149" s="71" t="s">
        <v>85</v>
      </c>
      <c r="B149" s="71"/>
      <c r="C149" s="71"/>
      <c r="D149" s="71"/>
      <c r="E149" s="71"/>
      <c r="F149" s="71"/>
      <c r="G149" s="71"/>
      <c r="H149" s="71"/>
      <c r="I149" s="71"/>
      <c r="J149" s="71"/>
      <c r="K149" s="71"/>
      <c r="L149" s="71"/>
      <c r="M149" s="71"/>
    </row>
    <row r="150" spans="1:13" ht="15">
      <c r="A150" s="71" t="s">
        <v>217</v>
      </c>
      <c r="B150" s="71"/>
      <c r="C150" s="71"/>
      <c r="D150" s="71"/>
      <c r="E150" s="71"/>
      <c r="F150" s="71"/>
      <c r="G150" s="71"/>
      <c r="H150" s="71"/>
      <c r="I150" s="71"/>
      <c r="J150" s="71"/>
      <c r="K150" s="71"/>
      <c r="L150" s="71"/>
      <c r="M150" s="71"/>
    </row>
    <row r="151" ht="15">
      <c r="A151" s="11" t="s">
        <v>7</v>
      </c>
    </row>
    <row r="153" spans="1:13" ht="15">
      <c r="A153" s="72" t="s">
        <v>22</v>
      </c>
      <c r="B153" s="72" t="s">
        <v>24</v>
      </c>
      <c r="C153" s="72" t="s">
        <v>25</v>
      </c>
      <c r="D153" s="72" t="s">
        <v>26</v>
      </c>
      <c r="E153" s="72" t="s">
        <v>184</v>
      </c>
      <c r="F153" s="72"/>
      <c r="G153" s="72"/>
      <c r="H153" s="72" t="s">
        <v>185</v>
      </c>
      <c r="I153" s="72"/>
      <c r="J153" s="72"/>
      <c r="K153" s="72" t="s">
        <v>186</v>
      </c>
      <c r="L153" s="72"/>
      <c r="M153" s="72"/>
    </row>
    <row r="154" spans="1:13" ht="30">
      <c r="A154" s="72"/>
      <c r="B154" s="72"/>
      <c r="C154" s="72"/>
      <c r="D154" s="72"/>
      <c r="E154" s="10" t="s">
        <v>10</v>
      </c>
      <c r="F154" s="10" t="s">
        <v>11</v>
      </c>
      <c r="G154" s="10" t="s">
        <v>68</v>
      </c>
      <c r="H154" s="10" t="s">
        <v>10</v>
      </c>
      <c r="I154" s="10" t="s">
        <v>11</v>
      </c>
      <c r="J154" s="10" t="s">
        <v>69</v>
      </c>
      <c r="K154" s="10" t="s">
        <v>10</v>
      </c>
      <c r="L154" s="10" t="s">
        <v>11</v>
      </c>
      <c r="M154" s="10" t="s">
        <v>61</v>
      </c>
    </row>
    <row r="155" spans="1:13" ht="15">
      <c r="A155" s="10">
        <v>1</v>
      </c>
      <c r="B155" s="10">
        <v>2</v>
      </c>
      <c r="C155" s="10">
        <v>3</v>
      </c>
      <c r="D155" s="10">
        <v>4</v>
      </c>
      <c r="E155" s="10">
        <v>5</v>
      </c>
      <c r="F155" s="10">
        <v>6</v>
      </c>
      <c r="G155" s="10">
        <v>7</v>
      </c>
      <c r="H155" s="10">
        <v>8</v>
      </c>
      <c r="I155" s="10">
        <v>9</v>
      </c>
      <c r="J155" s="10">
        <v>10</v>
      </c>
      <c r="K155" s="10">
        <v>11</v>
      </c>
      <c r="L155" s="10">
        <v>12</v>
      </c>
      <c r="M155" s="10">
        <v>13</v>
      </c>
    </row>
    <row r="156" spans="1:13" s="26" customFormat="1" ht="57">
      <c r="A156" s="25"/>
      <c r="B156" s="36" t="s">
        <v>143</v>
      </c>
      <c r="C156" s="25"/>
      <c r="D156" s="25"/>
      <c r="E156" s="34">
        <v>7190139.73</v>
      </c>
      <c r="F156" s="34">
        <v>275310</v>
      </c>
      <c r="G156" s="34">
        <f>E156+F156</f>
        <v>7465449.73</v>
      </c>
      <c r="H156" s="34">
        <v>9001958</v>
      </c>
      <c r="I156" s="34">
        <v>314943</v>
      </c>
      <c r="J156" s="34">
        <f>H156+I156</f>
        <v>9316901</v>
      </c>
      <c r="K156" s="34">
        <v>11392900</v>
      </c>
      <c r="L156" s="34">
        <v>371490</v>
      </c>
      <c r="M156" s="34">
        <f>L156+K156</f>
        <v>11764390</v>
      </c>
    </row>
    <row r="157" spans="1:13" ht="15">
      <c r="A157" s="10">
        <v>1</v>
      </c>
      <c r="B157" s="35" t="s">
        <v>27</v>
      </c>
      <c r="C157" s="10" t="s">
        <v>13</v>
      </c>
      <c r="D157" s="10" t="s">
        <v>13</v>
      </c>
      <c r="E157" s="10" t="s">
        <v>13</v>
      </c>
      <c r="F157" s="10" t="s">
        <v>13</v>
      </c>
      <c r="G157" s="10" t="s">
        <v>13</v>
      </c>
      <c r="H157" s="10" t="s">
        <v>13</v>
      </c>
      <c r="I157" s="10" t="s">
        <v>13</v>
      </c>
      <c r="J157" s="10" t="s">
        <v>13</v>
      </c>
      <c r="K157" s="10" t="s">
        <v>13</v>
      </c>
      <c r="L157" s="10" t="s">
        <v>13</v>
      </c>
      <c r="M157" s="10" t="s">
        <v>13</v>
      </c>
    </row>
    <row r="158" spans="1:13" s="26" customFormat="1" ht="30">
      <c r="A158" s="25"/>
      <c r="B158" s="4" t="s">
        <v>145</v>
      </c>
      <c r="C158" s="45" t="s">
        <v>25</v>
      </c>
      <c r="D158" s="45" t="s">
        <v>122</v>
      </c>
      <c r="E158" s="25">
        <v>4</v>
      </c>
      <c r="F158" s="25"/>
      <c r="G158" s="25">
        <v>4</v>
      </c>
      <c r="H158" s="25">
        <v>4</v>
      </c>
      <c r="I158" s="25"/>
      <c r="J158" s="25">
        <f>H158</f>
        <v>4</v>
      </c>
      <c r="K158" s="45">
        <v>4</v>
      </c>
      <c r="L158" s="25"/>
      <c r="M158" s="45">
        <v>4</v>
      </c>
    </row>
    <row r="159" spans="1:13" s="26" customFormat="1" ht="30">
      <c r="A159" s="25"/>
      <c r="B159" s="4" t="s">
        <v>146</v>
      </c>
      <c r="C159" s="45" t="s">
        <v>25</v>
      </c>
      <c r="D159" s="45" t="s">
        <v>147</v>
      </c>
      <c r="E159" s="25">
        <v>127</v>
      </c>
      <c r="F159" s="25">
        <v>11</v>
      </c>
      <c r="G159" s="25">
        <v>138</v>
      </c>
      <c r="H159" s="25">
        <v>138</v>
      </c>
      <c r="I159" s="25"/>
      <c r="J159" s="39">
        <f>H159</f>
        <v>138</v>
      </c>
      <c r="K159" s="45">
        <v>138</v>
      </c>
      <c r="L159" s="25"/>
      <c r="M159" s="45">
        <v>138</v>
      </c>
    </row>
    <row r="160" spans="1:13" s="26" customFormat="1" ht="30">
      <c r="A160" s="25"/>
      <c r="B160" s="4" t="s">
        <v>148</v>
      </c>
      <c r="C160" s="45" t="s">
        <v>25</v>
      </c>
      <c r="D160" s="45" t="s">
        <v>123</v>
      </c>
      <c r="E160" s="25">
        <v>84</v>
      </c>
      <c r="F160" s="25"/>
      <c r="G160" s="45">
        <v>84</v>
      </c>
      <c r="H160" s="25">
        <v>84</v>
      </c>
      <c r="I160" s="25"/>
      <c r="J160" s="39">
        <f>H160</f>
        <v>84</v>
      </c>
      <c r="K160" s="45">
        <v>84</v>
      </c>
      <c r="L160" s="25"/>
      <c r="M160" s="45">
        <v>84</v>
      </c>
    </row>
    <row r="161" spans="1:13" s="26" customFormat="1" ht="30">
      <c r="A161" s="25"/>
      <c r="B161" s="4" t="s">
        <v>149</v>
      </c>
      <c r="C161" s="45" t="s">
        <v>25</v>
      </c>
      <c r="D161" s="45" t="s">
        <v>150</v>
      </c>
      <c r="E161" s="25">
        <v>63</v>
      </c>
      <c r="F161" s="25"/>
      <c r="G161" s="45">
        <v>63</v>
      </c>
      <c r="H161" s="25">
        <v>63</v>
      </c>
      <c r="I161" s="25"/>
      <c r="J161" s="39">
        <f>H161</f>
        <v>63</v>
      </c>
      <c r="K161" s="45">
        <v>63</v>
      </c>
      <c r="L161" s="25"/>
      <c r="M161" s="45">
        <v>63</v>
      </c>
    </row>
    <row r="162" spans="1:13" s="26" customFormat="1" ht="30">
      <c r="A162" s="25"/>
      <c r="B162" s="4" t="s">
        <v>151</v>
      </c>
      <c r="C162" s="45" t="s">
        <v>25</v>
      </c>
      <c r="D162" s="45" t="s">
        <v>150</v>
      </c>
      <c r="E162" s="25">
        <v>13</v>
      </c>
      <c r="F162" s="25"/>
      <c r="G162" s="45">
        <v>13</v>
      </c>
      <c r="H162" s="25">
        <v>13</v>
      </c>
      <c r="I162" s="25"/>
      <c r="J162" s="39">
        <f>H162</f>
        <v>13</v>
      </c>
      <c r="K162" s="45">
        <v>13</v>
      </c>
      <c r="L162" s="25"/>
      <c r="M162" s="45">
        <v>13</v>
      </c>
    </row>
    <row r="163" spans="1:13" s="26" customFormat="1" ht="30">
      <c r="A163" s="25"/>
      <c r="B163" s="4" t="s">
        <v>152</v>
      </c>
      <c r="C163" s="45" t="s">
        <v>25</v>
      </c>
      <c r="D163" s="45" t="s">
        <v>150</v>
      </c>
      <c r="E163" s="25">
        <v>2</v>
      </c>
      <c r="F163" s="25"/>
      <c r="G163" s="45">
        <v>2</v>
      </c>
      <c r="H163" s="25">
        <v>2</v>
      </c>
      <c r="I163" s="25"/>
      <c r="J163" s="39">
        <f>H163+I163</f>
        <v>2</v>
      </c>
      <c r="K163" s="45">
        <v>2</v>
      </c>
      <c r="L163" s="25"/>
      <c r="M163" s="45">
        <v>2</v>
      </c>
    </row>
    <row r="164" spans="1:13" s="26" customFormat="1" ht="30">
      <c r="A164" s="25"/>
      <c r="B164" s="4" t="s">
        <v>124</v>
      </c>
      <c r="C164" s="45" t="s">
        <v>25</v>
      </c>
      <c r="D164" s="45" t="s">
        <v>150</v>
      </c>
      <c r="E164" s="25">
        <v>6</v>
      </c>
      <c r="F164" s="25"/>
      <c r="G164" s="45">
        <v>6</v>
      </c>
      <c r="H164" s="25">
        <v>6</v>
      </c>
      <c r="I164" s="25"/>
      <c r="J164" s="25">
        <f>H164+I164</f>
        <v>6</v>
      </c>
      <c r="K164" s="45">
        <v>6</v>
      </c>
      <c r="L164" s="25"/>
      <c r="M164" s="45">
        <v>6</v>
      </c>
    </row>
    <row r="165" spans="1:13" ht="15">
      <c r="A165" s="10">
        <v>2</v>
      </c>
      <c r="B165" s="35" t="s">
        <v>28</v>
      </c>
      <c r="C165" s="10" t="s">
        <v>13</v>
      </c>
      <c r="D165" s="10" t="s">
        <v>13</v>
      </c>
      <c r="E165" s="10" t="s">
        <v>13</v>
      </c>
      <c r="F165" s="10" t="s">
        <v>13</v>
      </c>
      <c r="G165" s="10" t="s">
        <v>13</v>
      </c>
      <c r="H165" s="10" t="s">
        <v>13</v>
      </c>
      <c r="I165" s="10" t="s">
        <v>13</v>
      </c>
      <c r="J165" s="10" t="s">
        <v>13</v>
      </c>
      <c r="K165" s="45" t="s">
        <v>13</v>
      </c>
      <c r="L165" s="10" t="s">
        <v>13</v>
      </c>
      <c r="M165" s="45" t="s">
        <v>13</v>
      </c>
    </row>
    <row r="166" spans="1:13" s="26" customFormat="1" ht="45">
      <c r="A166" s="25"/>
      <c r="B166" s="35" t="s">
        <v>153</v>
      </c>
      <c r="C166" s="45" t="s">
        <v>125</v>
      </c>
      <c r="D166" s="45" t="s">
        <v>154</v>
      </c>
      <c r="E166" s="25">
        <v>740</v>
      </c>
      <c r="F166" s="25"/>
      <c r="G166" s="45">
        <v>740</v>
      </c>
      <c r="H166" s="25">
        <v>728</v>
      </c>
      <c r="I166" s="25"/>
      <c r="J166" s="39">
        <f aca="true" t="shared" si="5" ref="J166:J174">H166</f>
        <v>728</v>
      </c>
      <c r="K166" s="45">
        <v>728</v>
      </c>
      <c r="L166" s="25"/>
      <c r="M166" s="45">
        <v>728</v>
      </c>
    </row>
    <row r="167" spans="1:13" s="46" customFormat="1" ht="45">
      <c r="A167" s="45"/>
      <c r="B167" s="35" t="s">
        <v>155</v>
      </c>
      <c r="C167" s="45" t="s">
        <v>125</v>
      </c>
      <c r="D167" s="45" t="s">
        <v>154</v>
      </c>
      <c r="E167" s="45">
        <v>809</v>
      </c>
      <c r="F167" s="45"/>
      <c r="G167" s="45">
        <v>809</v>
      </c>
      <c r="H167" s="45">
        <v>825</v>
      </c>
      <c r="I167" s="45"/>
      <c r="J167" s="45">
        <f t="shared" si="5"/>
        <v>825</v>
      </c>
      <c r="K167" s="45">
        <v>825</v>
      </c>
      <c r="L167" s="45"/>
      <c r="M167" s="45">
        <v>825</v>
      </c>
    </row>
    <row r="168" spans="1:13" s="46" customFormat="1" ht="30">
      <c r="A168" s="45"/>
      <c r="B168" s="4" t="s">
        <v>156</v>
      </c>
      <c r="C168" s="45" t="s">
        <v>121</v>
      </c>
      <c r="D168" s="45" t="s">
        <v>122</v>
      </c>
      <c r="E168" s="45">
        <v>142</v>
      </c>
      <c r="F168" s="45"/>
      <c r="G168" s="45">
        <v>142</v>
      </c>
      <c r="H168" s="45">
        <v>135</v>
      </c>
      <c r="I168" s="45"/>
      <c r="J168" s="45">
        <f t="shared" si="5"/>
        <v>135</v>
      </c>
      <c r="K168" s="45">
        <v>135</v>
      </c>
      <c r="L168" s="45"/>
      <c r="M168" s="45">
        <v>135</v>
      </c>
    </row>
    <row r="169" spans="1:13" s="46" customFormat="1" ht="30">
      <c r="A169" s="45"/>
      <c r="B169" s="4" t="s">
        <v>157</v>
      </c>
      <c r="C169" s="45" t="s">
        <v>121</v>
      </c>
      <c r="D169" s="45" t="s">
        <v>147</v>
      </c>
      <c r="E169" s="45">
        <v>142</v>
      </c>
      <c r="F169" s="45"/>
      <c r="G169" s="45">
        <v>142</v>
      </c>
      <c r="H169" s="45">
        <v>145</v>
      </c>
      <c r="I169" s="45"/>
      <c r="J169" s="45">
        <f t="shared" si="5"/>
        <v>145</v>
      </c>
      <c r="K169" s="45">
        <v>145</v>
      </c>
      <c r="L169" s="45"/>
      <c r="M169" s="45">
        <v>145</v>
      </c>
    </row>
    <row r="170" spans="1:13" ht="30">
      <c r="A170" s="10" t="s">
        <v>13</v>
      </c>
      <c r="B170" s="4" t="s">
        <v>158</v>
      </c>
      <c r="C170" s="45" t="s">
        <v>125</v>
      </c>
      <c r="D170" s="45" t="s">
        <v>147</v>
      </c>
      <c r="E170" s="10">
        <v>214</v>
      </c>
      <c r="F170" s="10" t="s">
        <v>13</v>
      </c>
      <c r="G170" s="45">
        <v>214</v>
      </c>
      <c r="H170" s="10">
        <v>1820</v>
      </c>
      <c r="I170" s="10" t="s">
        <v>13</v>
      </c>
      <c r="J170" s="39">
        <f t="shared" si="5"/>
        <v>1820</v>
      </c>
      <c r="K170" s="45">
        <v>1820</v>
      </c>
      <c r="L170" s="10" t="s">
        <v>13</v>
      </c>
      <c r="M170" s="45">
        <v>1820</v>
      </c>
    </row>
    <row r="171" spans="1:13" ht="30">
      <c r="A171" s="10"/>
      <c r="B171" s="4" t="s">
        <v>159</v>
      </c>
      <c r="C171" s="45" t="s">
        <v>125</v>
      </c>
      <c r="D171" s="45" t="s">
        <v>122</v>
      </c>
      <c r="E171" s="10">
        <v>353</v>
      </c>
      <c r="F171" s="10" t="s">
        <v>13</v>
      </c>
      <c r="G171" s="45">
        <v>353</v>
      </c>
      <c r="H171" s="10">
        <v>2065</v>
      </c>
      <c r="I171" s="10" t="s">
        <v>13</v>
      </c>
      <c r="J171" s="45">
        <f t="shared" si="5"/>
        <v>2065</v>
      </c>
      <c r="K171" s="45">
        <v>2065</v>
      </c>
      <c r="L171" s="10" t="s">
        <v>13</v>
      </c>
      <c r="M171" s="45">
        <v>2065</v>
      </c>
    </row>
    <row r="172" spans="1:13" s="26" customFormat="1" ht="15">
      <c r="A172" s="25">
        <v>3</v>
      </c>
      <c r="B172" s="35" t="s">
        <v>29</v>
      </c>
      <c r="C172" s="25" t="s">
        <v>126</v>
      </c>
      <c r="D172" s="25" t="s">
        <v>127</v>
      </c>
      <c r="E172" s="25"/>
      <c r="F172" s="25"/>
      <c r="G172" s="45"/>
      <c r="H172" s="25"/>
      <c r="I172" s="25"/>
      <c r="J172" s="39">
        <f t="shared" si="5"/>
        <v>0</v>
      </c>
      <c r="K172" s="45"/>
      <c r="L172" s="25"/>
      <c r="M172" s="45"/>
    </row>
    <row r="173" spans="1:13" s="46" customFormat="1" ht="15">
      <c r="A173" s="45"/>
      <c r="B173" s="4" t="s">
        <v>160</v>
      </c>
      <c r="C173" s="45" t="s">
        <v>126</v>
      </c>
      <c r="D173" s="45" t="s">
        <v>127</v>
      </c>
      <c r="E173" s="45">
        <v>4240</v>
      </c>
      <c r="F173" s="45"/>
      <c r="G173" s="45">
        <v>4240</v>
      </c>
      <c r="H173" s="45">
        <v>4580</v>
      </c>
      <c r="I173" s="45"/>
      <c r="J173" s="45">
        <f t="shared" si="5"/>
        <v>4580</v>
      </c>
      <c r="K173" s="45">
        <v>4580</v>
      </c>
      <c r="L173" s="45"/>
      <c r="M173" s="45">
        <v>4580</v>
      </c>
    </row>
    <row r="174" spans="1:13" s="46" customFormat="1" ht="30">
      <c r="A174" s="45"/>
      <c r="B174" s="4" t="s">
        <v>161</v>
      </c>
      <c r="C174" s="45" t="s">
        <v>126</v>
      </c>
      <c r="D174" s="45" t="s">
        <v>127</v>
      </c>
      <c r="E174" s="45">
        <v>15</v>
      </c>
      <c r="F174" s="45"/>
      <c r="G174" s="45">
        <v>15</v>
      </c>
      <c r="H174" s="45">
        <v>51000</v>
      </c>
      <c r="I174" s="45"/>
      <c r="J174" s="45">
        <f t="shared" si="5"/>
        <v>51000</v>
      </c>
      <c r="K174" s="45">
        <v>51000</v>
      </c>
      <c r="L174" s="45"/>
      <c r="M174" s="45">
        <v>51000</v>
      </c>
    </row>
    <row r="175" spans="1:13" ht="15">
      <c r="A175" s="10">
        <v>4</v>
      </c>
      <c r="B175" s="35" t="s">
        <v>30</v>
      </c>
      <c r="C175" s="10" t="s">
        <v>13</v>
      </c>
      <c r="D175" s="10" t="s">
        <v>13</v>
      </c>
      <c r="E175" s="10" t="s">
        <v>13</v>
      </c>
      <c r="F175" s="10" t="s">
        <v>13</v>
      </c>
      <c r="G175" s="45" t="s">
        <v>13</v>
      </c>
      <c r="H175" s="10" t="s">
        <v>13</v>
      </c>
      <c r="I175" s="10" t="s">
        <v>13</v>
      </c>
      <c r="J175" s="10" t="s">
        <v>13</v>
      </c>
      <c r="K175" s="45" t="s">
        <v>13</v>
      </c>
      <c r="L175" s="10" t="s">
        <v>13</v>
      </c>
      <c r="M175" s="45" t="s">
        <v>13</v>
      </c>
    </row>
    <row r="176" spans="1:13" s="26" customFormat="1" ht="30">
      <c r="A176" s="25"/>
      <c r="B176" s="4" t="s">
        <v>162</v>
      </c>
      <c r="C176" s="45" t="s">
        <v>128</v>
      </c>
      <c r="D176" s="45" t="s">
        <v>127</v>
      </c>
      <c r="E176" s="25">
        <v>20</v>
      </c>
      <c r="F176" s="25"/>
      <c r="G176" s="45">
        <v>20</v>
      </c>
      <c r="H176" s="25">
        <v>20</v>
      </c>
      <c r="I176" s="25"/>
      <c r="J176" s="25">
        <v>20</v>
      </c>
      <c r="K176" s="45">
        <v>20</v>
      </c>
      <c r="L176" s="25"/>
      <c r="M176" s="45">
        <v>20</v>
      </c>
    </row>
    <row r="177" spans="1:13" s="26" customFormat="1" ht="30">
      <c r="A177" s="25"/>
      <c r="B177" s="4" t="s">
        <v>163</v>
      </c>
      <c r="C177" s="45" t="s">
        <v>128</v>
      </c>
      <c r="D177" s="45" t="s">
        <v>127</v>
      </c>
      <c r="E177" s="25">
        <v>23</v>
      </c>
      <c r="F177" s="25"/>
      <c r="G177" s="45">
        <v>23</v>
      </c>
      <c r="H177" s="25">
        <v>23</v>
      </c>
      <c r="I177" s="25"/>
      <c r="J177" s="25">
        <v>23</v>
      </c>
      <c r="K177" s="45">
        <v>23</v>
      </c>
      <c r="L177" s="25"/>
      <c r="M177" s="45">
        <v>23</v>
      </c>
    </row>
    <row r="178" spans="1:13" s="26" customFormat="1" ht="42.75">
      <c r="A178" s="25"/>
      <c r="B178" s="35" t="s">
        <v>218</v>
      </c>
      <c r="C178" s="25"/>
      <c r="D178" s="25"/>
      <c r="E178" s="25"/>
      <c r="F178" s="34"/>
      <c r="G178" s="34">
        <f>F178</f>
        <v>0</v>
      </c>
      <c r="H178" s="34"/>
      <c r="I178" s="34"/>
      <c r="J178" s="34">
        <f>I178</f>
        <v>0</v>
      </c>
      <c r="K178" s="25"/>
      <c r="L178" s="25"/>
      <c r="M178" s="25"/>
    </row>
    <row r="179" spans="1:13" s="26" customFormat="1" ht="15">
      <c r="A179" s="25"/>
      <c r="B179" s="35" t="s">
        <v>119</v>
      </c>
      <c r="C179" s="25"/>
      <c r="D179" s="25"/>
      <c r="E179" s="25"/>
      <c r="F179" s="25"/>
      <c r="G179" s="25"/>
      <c r="H179" s="25"/>
      <c r="I179" s="25"/>
      <c r="J179" s="25"/>
      <c r="K179" s="25"/>
      <c r="L179" s="25"/>
      <c r="M179" s="25"/>
    </row>
    <row r="180" spans="1:13" s="26" customFormat="1" ht="28.5">
      <c r="A180" s="25"/>
      <c r="B180" s="35" t="s">
        <v>120</v>
      </c>
      <c r="C180" s="25"/>
      <c r="D180" s="25"/>
      <c r="E180" s="25"/>
      <c r="F180" s="62">
        <v>23700</v>
      </c>
      <c r="G180" s="62">
        <v>23700</v>
      </c>
      <c r="H180" s="25"/>
      <c r="I180" s="25">
        <f>I182</f>
        <v>100000</v>
      </c>
      <c r="J180" s="25">
        <f>I180</f>
        <v>100000</v>
      </c>
      <c r="K180" s="25"/>
      <c r="L180" s="25">
        <v>199000</v>
      </c>
      <c r="M180" s="25">
        <v>199000</v>
      </c>
    </row>
    <row r="181" spans="1:13" s="26" customFormat="1" ht="15">
      <c r="A181" s="25">
        <v>1</v>
      </c>
      <c r="B181" s="35" t="s">
        <v>27</v>
      </c>
      <c r="C181" s="25"/>
      <c r="D181" s="25"/>
      <c r="E181" s="25"/>
      <c r="F181" s="62"/>
      <c r="G181" s="62"/>
      <c r="H181" s="25"/>
      <c r="I181" s="25"/>
      <c r="J181" s="25"/>
      <c r="K181" s="25"/>
      <c r="L181" s="25"/>
      <c r="M181" s="25"/>
    </row>
    <row r="182" spans="1:13" s="26" customFormat="1" ht="15">
      <c r="A182" s="25"/>
      <c r="B182" s="4" t="s">
        <v>129</v>
      </c>
      <c r="C182" s="25"/>
      <c r="D182" s="25"/>
      <c r="E182" s="25"/>
      <c r="F182" s="34">
        <v>23700</v>
      </c>
      <c r="G182" s="34">
        <v>23700</v>
      </c>
      <c r="H182" s="34"/>
      <c r="I182" s="34">
        <f>I184+I185</f>
        <v>100000</v>
      </c>
      <c r="J182" s="34">
        <f>I182</f>
        <v>100000</v>
      </c>
      <c r="K182" s="25"/>
      <c r="L182" s="25">
        <v>199000</v>
      </c>
      <c r="M182" s="25">
        <v>199000</v>
      </c>
    </row>
    <row r="183" spans="1:13" s="32" customFormat="1" ht="30">
      <c r="A183" s="31"/>
      <c r="B183" s="4" t="s">
        <v>131</v>
      </c>
      <c r="C183" s="31" t="s">
        <v>126</v>
      </c>
      <c r="D183" s="31" t="s">
        <v>130</v>
      </c>
      <c r="E183" s="31"/>
      <c r="F183" s="62">
        <v>23700</v>
      </c>
      <c r="G183" s="62">
        <v>23700</v>
      </c>
      <c r="H183" s="31"/>
      <c r="I183" s="31"/>
      <c r="J183" s="31"/>
      <c r="K183" s="31"/>
      <c r="L183" s="31"/>
      <c r="M183" s="31"/>
    </row>
    <row r="184" spans="1:13" s="66" customFormat="1" ht="30">
      <c r="A184" s="65"/>
      <c r="B184" s="4" t="s">
        <v>219</v>
      </c>
      <c r="C184" s="65"/>
      <c r="D184" s="65"/>
      <c r="E184" s="65"/>
      <c r="F184" s="65"/>
      <c r="G184" s="65"/>
      <c r="H184" s="65"/>
      <c r="I184" s="65">
        <v>19600</v>
      </c>
      <c r="J184" s="65">
        <v>19600</v>
      </c>
      <c r="K184" s="65"/>
      <c r="L184" s="65"/>
      <c r="M184" s="65"/>
    </row>
    <row r="185" spans="1:13" s="66" customFormat="1" ht="30">
      <c r="A185" s="65"/>
      <c r="B185" s="4" t="s">
        <v>220</v>
      </c>
      <c r="C185" s="65"/>
      <c r="D185" s="65"/>
      <c r="E185" s="65"/>
      <c r="F185" s="65"/>
      <c r="G185" s="65"/>
      <c r="H185" s="65"/>
      <c r="I185" s="65">
        <v>80400</v>
      </c>
      <c r="J185" s="65">
        <v>80400</v>
      </c>
      <c r="K185" s="65"/>
      <c r="L185" s="65">
        <v>199000</v>
      </c>
      <c r="M185" s="65">
        <v>199000</v>
      </c>
    </row>
    <row r="186" spans="1:13" s="32" customFormat="1" ht="15">
      <c r="A186" s="31">
        <v>2</v>
      </c>
      <c r="B186" s="35" t="s">
        <v>28</v>
      </c>
      <c r="C186" s="31"/>
      <c r="D186" s="31"/>
      <c r="E186" s="31"/>
      <c r="F186" s="62"/>
      <c r="G186" s="62"/>
      <c r="H186" s="31"/>
      <c r="I186" s="31"/>
      <c r="J186" s="31"/>
      <c r="K186" s="31"/>
      <c r="L186" s="31"/>
      <c r="M186" s="31"/>
    </row>
    <row r="187" spans="1:13" s="32" customFormat="1" ht="15">
      <c r="A187" s="31"/>
      <c r="B187" s="4" t="s">
        <v>164</v>
      </c>
      <c r="C187" s="37" t="s">
        <v>121</v>
      </c>
      <c r="D187" s="37" t="s">
        <v>132</v>
      </c>
      <c r="E187" s="31"/>
      <c r="F187" s="62">
        <v>2</v>
      </c>
      <c r="G187" s="62">
        <v>2</v>
      </c>
      <c r="H187" s="31"/>
      <c r="I187" s="31"/>
      <c r="J187" s="37"/>
      <c r="K187" s="31"/>
      <c r="L187" s="31"/>
      <c r="M187" s="31"/>
    </row>
    <row r="188" spans="1:13" s="66" customFormat="1" ht="15">
      <c r="A188" s="65"/>
      <c r="B188" s="4" t="s">
        <v>221</v>
      </c>
      <c r="C188" s="65"/>
      <c r="D188" s="65"/>
      <c r="E188" s="65"/>
      <c r="F188" s="65"/>
      <c r="G188" s="65"/>
      <c r="H188" s="65"/>
      <c r="I188" s="65">
        <v>1</v>
      </c>
      <c r="J188" s="65">
        <v>1</v>
      </c>
      <c r="K188" s="65"/>
      <c r="L188" s="65"/>
      <c r="M188" s="65"/>
    </row>
    <row r="189" spans="1:13" s="66" customFormat="1" ht="15">
      <c r="A189" s="65"/>
      <c r="B189" s="4" t="s">
        <v>222</v>
      </c>
      <c r="C189" s="65"/>
      <c r="D189" s="65"/>
      <c r="E189" s="65"/>
      <c r="F189" s="65"/>
      <c r="G189" s="65"/>
      <c r="H189" s="65"/>
      <c r="I189" s="65">
        <v>6</v>
      </c>
      <c r="J189" s="65">
        <v>6</v>
      </c>
      <c r="K189" s="65"/>
      <c r="L189" s="65">
        <v>14</v>
      </c>
      <c r="M189" s="65">
        <v>14</v>
      </c>
    </row>
    <row r="190" spans="1:13" s="38" customFormat="1" ht="15">
      <c r="A190" s="37">
        <v>3</v>
      </c>
      <c r="B190" s="35" t="s">
        <v>29</v>
      </c>
      <c r="C190" s="37"/>
      <c r="D190" s="37"/>
      <c r="E190" s="37"/>
      <c r="F190" s="62"/>
      <c r="G190" s="62"/>
      <c r="H190" s="37"/>
      <c r="I190" s="37"/>
      <c r="J190" s="37"/>
      <c r="K190" s="37"/>
      <c r="L190" s="37"/>
      <c r="M190" s="37"/>
    </row>
    <row r="191" spans="1:13" s="38" customFormat="1" ht="30">
      <c r="A191" s="37"/>
      <c r="B191" s="4" t="s">
        <v>165</v>
      </c>
      <c r="C191" s="37" t="s">
        <v>126</v>
      </c>
      <c r="D191" s="37" t="s">
        <v>127</v>
      </c>
      <c r="E191" s="37"/>
      <c r="F191" s="62">
        <v>11850</v>
      </c>
      <c r="G191" s="62">
        <v>11850</v>
      </c>
      <c r="H191" s="37"/>
      <c r="I191" s="37"/>
      <c r="J191" s="37"/>
      <c r="K191" s="37"/>
      <c r="L191" s="37"/>
      <c r="M191" s="37"/>
    </row>
    <row r="192" spans="1:13" s="66" customFormat="1" ht="30">
      <c r="A192" s="65"/>
      <c r="B192" s="4" t="s">
        <v>223</v>
      </c>
      <c r="C192" s="65"/>
      <c r="D192" s="65"/>
      <c r="E192" s="65"/>
      <c r="F192" s="65"/>
      <c r="G192" s="65"/>
      <c r="H192" s="65"/>
      <c r="I192" s="65">
        <v>19600</v>
      </c>
      <c r="J192" s="65">
        <v>19600</v>
      </c>
      <c r="K192" s="65"/>
      <c r="L192" s="65"/>
      <c r="M192" s="65"/>
    </row>
    <row r="193" spans="1:13" s="66" customFormat="1" ht="30">
      <c r="A193" s="65"/>
      <c r="B193" s="4" t="s">
        <v>224</v>
      </c>
      <c r="C193" s="65"/>
      <c r="D193" s="65"/>
      <c r="E193" s="65"/>
      <c r="F193" s="65"/>
      <c r="G193" s="65"/>
      <c r="H193" s="65"/>
      <c r="I193" s="65">
        <v>13400</v>
      </c>
      <c r="J193" s="65">
        <v>13400</v>
      </c>
      <c r="K193" s="65"/>
      <c r="L193" s="65">
        <v>13400</v>
      </c>
      <c r="M193" s="65">
        <v>13400</v>
      </c>
    </row>
    <row r="194" spans="1:13" s="38" customFormat="1" ht="15">
      <c r="A194" s="37">
        <v>4</v>
      </c>
      <c r="B194" s="35" t="s">
        <v>30</v>
      </c>
      <c r="C194" s="37"/>
      <c r="D194" s="37"/>
      <c r="E194" s="37"/>
      <c r="F194" s="62"/>
      <c r="G194" s="62"/>
      <c r="H194" s="37"/>
      <c r="I194" s="37"/>
      <c r="J194" s="37"/>
      <c r="K194" s="37"/>
      <c r="L194" s="37"/>
      <c r="M194" s="37"/>
    </row>
    <row r="195" spans="1:13" s="58" customFormat="1" ht="15">
      <c r="A195" s="57"/>
      <c r="B195" s="4" t="s">
        <v>133</v>
      </c>
      <c r="C195" s="57" t="s">
        <v>128</v>
      </c>
      <c r="D195" s="57" t="s">
        <v>127</v>
      </c>
      <c r="E195" s="57"/>
      <c r="F195" s="62">
        <v>100</v>
      </c>
      <c r="G195" s="62">
        <v>100</v>
      </c>
      <c r="H195" s="57"/>
      <c r="I195" s="57"/>
      <c r="J195" s="57"/>
      <c r="K195" s="57"/>
      <c r="L195" s="57"/>
      <c r="M195" s="57"/>
    </row>
    <row r="196" spans="1:13" s="58" customFormat="1" ht="42.75">
      <c r="A196" s="57"/>
      <c r="B196" s="35" t="s">
        <v>178</v>
      </c>
      <c r="C196" s="59"/>
      <c r="D196" s="59"/>
      <c r="E196" s="57"/>
      <c r="F196" s="57"/>
      <c r="G196" s="57"/>
      <c r="H196" s="57"/>
      <c r="I196" s="34">
        <v>200000</v>
      </c>
      <c r="J196" s="34">
        <v>200000</v>
      </c>
      <c r="K196" s="57"/>
      <c r="L196" s="34">
        <v>299800</v>
      </c>
      <c r="M196" s="34">
        <v>299800</v>
      </c>
    </row>
    <row r="197" spans="1:13" s="58" customFormat="1" ht="15">
      <c r="A197" s="57"/>
      <c r="B197" s="35" t="s">
        <v>179</v>
      </c>
      <c r="C197" s="59"/>
      <c r="D197" s="59"/>
      <c r="E197" s="57"/>
      <c r="F197" s="57"/>
      <c r="G197" s="57"/>
      <c r="H197" s="57"/>
      <c r="I197" s="62"/>
      <c r="J197" s="62"/>
      <c r="K197" s="57"/>
      <c r="L197" s="57"/>
      <c r="M197" s="67"/>
    </row>
    <row r="198" spans="1:13" s="58" customFormat="1" ht="71.25">
      <c r="A198" s="57"/>
      <c r="B198" s="35" t="s">
        <v>180</v>
      </c>
      <c r="C198" s="59"/>
      <c r="D198" s="59"/>
      <c r="E198" s="57"/>
      <c r="F198" s="57"/>
      <c r="G198" s="57"/>
      <c r="H198" s="57"/>
      <c r="I198" s="62">
        <v>200000</v>
      </c>
      <c r="J198" s="62">
        <v>200000</v>
      </c>
      <c r="K198" s="57"/>
      <c r="L198" s="57">
        <v>299800</v>
      </c>
      <c r="M198" s="67">
        <v>299800</v>
      </c>
    </row>
    <row r="199" spans="1:13" s="58" customFormat="1" ht="15">
      <c r="A199" s="57"/>
      <c r="B199" s="35" t="s">
        <v>27</v>
      </c>
      <c r="C199" s="59"/>
      <c r="D199" s="59"/>
      <c r="E199" s="57"/>
      <c r="F199" s="57"/>
      <c r="G199" s="57"/>
      <c r="H199" s="57"/>
      <c r="I199" s="62"/>
      <c r="J199" s="62"/>
      <c r="K199" s="57"/>
      <c r="L199" s="57"/>
      <c r="M199" s="67"/>
    </row>
    <row r="200" spans="1:13" s="58" customFormat="1" ht="45">
      <c r="A200" s="57"/>
      <c r="B200" s="4" t="s">
        <v>181</v>
      </c>
      <c r="C200" s="59" t="s">
        <v>126</v>
      </c>
      <c r="D200" s="59" t="s">
        <v>130</v>
      </c>
      <c r="E200" s="57"/>
      <c r="F200" s="57"/>
      <c r="G200" s="57"/>
      <c r="H200" s="57"/>
      <c r="I200" s="62">
        <v>200000</v>
      </c>
      <c r="J200" s="62">
        <v>200000</v>
      </c>
      <c r="K200" s="57"/>
      <c r="L200" s="57">
        <v>299800</v>
      </c>
      <c r="M200" s="67">
        <v>299800</v>
      </c>
    </row>
    <row r="201" spans="1:13" s="58" customFormat="1" ht="15">
      <c r="A201" s="57"/>
      <c r="B201" s="35" t="s">
        <v>28</v>
      </c>
      <c r="C201" s="59"/>
      <c r="D201" s="59"/>
      <c r="E201" s="57"/>
      <c r="F201" s="57"/>
      <c r="G201" s="57"/>
      <c r="H201" s="57"/>
      <c r="I201" s="62"/>
      <c r="J201" s="62"/>
      <c r="K201" s="57"/>
      <c r="L201" s="57"/>
      <c r="M201" s="67"/>
    </row>
    <row r="202" spans="1:13" s="58" customFormat="1" ht="27.75" customHeight="1">
      <c r="A202" s="57"/>
      <c r="B202" s="4" t="s">
        <v>175</v>
      </c>
      <c r="C202" s="59" t="s">
        <v>176</v>
      </c>
      <c r="D202" s="59" t="s">
        <v>132</v>
      </c>
      <c r="E202" s="57"/>
      <c r="F202" s="57"/>
      <c r="G202" s="57"/>
      <c r="H202" s="57"/>
      <c r="I202" s="62">
        <v>1</v>
      </c>
      <c r="J202" s="62">
        <v>1</v>
      </c>
      <c r="K202" s="57"/>
      <c r="L202" s="57">
        <v>1</v>
      </c>
      <c r="M202" s="67">
        <v>1</v>
      </c>
    </row>
    <row r="203" spans="1:13" s="58" customFormat="1" ht="15">
      <c r="A203" s="57"/>
      <c r="B203" s="35" t="s">
        <v>29</v>
      </c>
      <c r="C203" s="59"/>
      <c r="D203" s="59"/>
      <c r="E203" s="57"/>
      <c r="F203" s="57"/>
      <c r="G203" s="57"/>
      <c r="H203" s="57"/>
      <c r="I203" s="62"/>
      <c r="J203" s="62"/>
      <c r="K203" s="57"/>
      <c r="L203" s="57"/>
      <c r="M203" s="57"/>
    </row>
    <row r="204" spans="1:13" s="58" customFormat="1" ht="30">
      <c r="A204" s="57"/>
      <c r="B204" s="4" t="s">
        <v>182</v>
      </c>
      <c r="C204" s="59" t="s">
        <v>126</v>
      </c>
      <c r="D204" s="59" t="s">
        <v>127</v>
      </c>
      <c r="E204" s="57"/>
      <c r="F204" s="57"/>
      <c r="G204" s="57"/>
      <c r="H204" s="57"/>
      <c r="I204" s="62">
        <v>200000</v>
      </c>
      <c r="J204" s="62">
        <v>200000</v>
      </c>
      <c r="K204" s="57"/>
      <c r="L204" s="57">
        <v>299800</v>
      </c>
      <c r="M204" s="57">
        <v>299800</v>
      </c>
    </row>
    <row r="205" spans="1:13" s="58" customFormat="1" ht="15">
      <c r="A205" s="57"/>
      <c r="B205" s="35" t="s">
        <v>30</v>
      </c>
      <c r="C205" s="59"/>
      <c r="D205" s="59"/>
      <c r="E205" s="57"/>
      <c r="F205" s="57"/>
      <c r="G205" s="57"/>
      <c r="H205" s="57"/>
      <c r="I205" s="62"/>
      <c r="J205" s="62"/>
      <c r="K205" s="57"/>
      <c r="L205" s="57"/>
      <c r="M205" s="57"/>
    </row>
    <row r="206" spans="1:13" s="38" customFormat="1" ht="15">
      <c r="A206" s="37"/>
      <c r="B206" s="4" t="s">
        <v>177</v>
      </c>
      <c r="C206" s="59" t="s">
        <v>128</v>
      </c>
      <c r="D206" s="59"/>
      <c r="E206" s="37"/>
      <c r="F206" s="37"/>
      <c r="G206" s="37"/>
      <c r="H206" s="37"/>
      <c r="I206" s="62">
        <v>100</v>
      </c>
      <c r="J206" s="62">
        <v>100</v>
      </c>
      <c r="K206" s="37"/>
      <c r="L206" s="37"/>
      <c r="M206" s="37"/>
    </row>
    <row r="209" spans="1:10" ht="15">
      <c r="A209" s="68" t="s">
        <v>183</v>
      </c>
      <c r="B209" s="68"/>
      <c r="C209" s="68"/>
      <c r="D209" s="68"/>
      <c r="E209" s="68"/>
      <c r="F209" s="68"/>
      <c r="G209" s="68"/>
      <c r="H209" s="68"/>
      <c r="I209" s="68"/>
      <c r="J209" s="68"/>
    </row>
    <row r="210" ht="15">
      <c r="A210" s="11" t="s">
        <v>7</v>
      </c>
    </row>
    <row r="213" spans="1:10" ht="15">
      <c r="A213" s="72" t="s">
        <v>22</v>
      </c>
      <c r="B213" s="72" t="s">
        <v>24</v>
      </c>
      <c r="C213" s="72" t="s">
        <v>25</v>
      </c>
      <c r="D213" s="72" t="s">
        <v>26</v>
      </c>
      <c r="E213" s="72" t="s">
        <v>97</v>
      </c>
      <c r="F213" s="72"/>
      <c r="G213" s="72"/>
      <c r="H213" s="72" t="s">
        <v>187</v>
      </c>
      <c r="I213" s="72"/>
      <c r="J213" s="72"/>
    </row>
    <row r="214" spans="1:10" ht="41.25" customHeight="1">
      <c r="A214" s="72"/>
      <c r="B214" s="72"/>
      <c r="C214" s="72"/>
      <c r="D214" s="72"/>
      <c r="E214" s="10" t="s">
        <v>10</v>
      </c>
      <c r="F214" s="10" t="s">
        <v>11</v>
      </c>
      <c r="G214" s="10" t="s">
        <v>68</v>
      </c>
      <c r="H214" s="10" t="s">
        <v>10</v>
      </c>
      <c r="I214" s="10" t="s">
        <v>11</v>
      </c>
      <c r="J214" s="10" t="s">
        <v>69</v>
      </c>
    </row>
    <row r="215" spans="1:10" ht="15">
      <c r="A215" s="10">
        <v>1</v>
      </c>
      <c r="B215" s="10">
        <v>2</v>
      </c>
      <c r="C215" s="10">
        <v>3</v>
      </c>
      <c r="D215" s="10">
        <v>4</v>
      </c>
      <c r="E215" s="10">
        <v>5</v>
      </c>
      <c r="F215" s="10">
        <v>6</v>
      </c>
      <c r="G215" s="10">
        <v>7</v>
      </c>
      <c r="H215" s="10">
        <v>8</v>
      </c>
      <c r="I215" s="10">
        <v>9</v>
      </c>
      <c r="J215" s="10">
        <v>10</v>
      </c>
    </row>
    <row r="216" spans="1:10" s="40" customFormat="1" ht="57">
      <c r="A216" s="39"/>
      <c r="B216" s="36" t="s">
        <v>143</v>
      </c>
      <c r="C216" s="39"/>
      <c r="D216" s="39"/>
      <c r="E216" s="49">
        <v>13291559</v>
      </c>
      <c r="F216" s="49">
        <v>398239</v>
      </c>
      <c r="G216" s="49">
        <f>E216+F216</f>
        <v>13689798</v>
      </c>
      <c r="H216" s="49">
        <v>14230237</v>
      </c>
      <c r="I216" s="49">
        <v>398239</v>
      </c>
      <c r="J216" s="49">
        <f>H216+I216</f>
        <v>14628476</v>
      </c>
    </row>
    <row r="217" spans="1:10" ht="15">
      <c r="A217" s="45">
        <v>1</v>
      </c>
      <c r="B217" s="35" t="s">
        <v>27</v>
      </c>
      <c r="C217" s="45" t="s">
        <v>13</v>
      </c>
      <c r="D217" s="45" t="s">
        <v>13</v>
      </c>
      <c r="E217" s="4" t="s">
        <v>13</v>
      </c>
      <c r="F217" s="4" t="s">
        <v>13</v>
      </c>
      <c r="G217" s="4" t="s">
        <v>13</v>
      </c>
      <c r="H217" s="4" t="s">
        <v>13</v>
      </c>
      <c r="I217" s="4" t="s">
        <v>13</v>
      </c>
      <c r="J217" s="4" t="s">
        <v>13</v>
      </c>
    </row>
    <row r="218" spans="1:10" s="40" customFormat="1" ht="30">
      <c r="A218" s="45"/>
      <c r="B218" s="4" t="s">
        <v>145</v>
      </c>
      <c r="C218" s="45" t="s">
        <v>25</v>
      </c>
      <c r="D218" s="45" t="s">
        <v>122</v>
      </c>
      <c r="E218" s="47">
        <v>4</v>
      </c>
      <c r="F218" s="4"/>
      <c r="G218" s="4">
        <f>E218</f>
        <v>4</v>
      </c>
      <c r="H218" s="47">
        <v>4</v>
      </c>
      <c r="I218" s="4"/>
      <c r="J218" s="47">
        <v>4</v>
      </c>
    </row>
    <row r="219" spans="1:10" s="40" customFormat="1" ht="30">
      <c r="A219" s="45"/>
      <c r="B219" s="4" t="s">
        <v>146</v>
      </c>
      <c r="C219" s="45" t="s">
        <v>25</v>
      </c>
      <c r="D219" s="45" t="s">
        <v>147</v>
      </c>
      <c r="E219" s="47">
        <v>138</v>
      </c>
      <c r="F219" s="4"/>
      <c r="G219" s="4">
        <f aca="true" t="shared" si="6" ref="G219:G233">E219</f>
        <v>138</v>
      </c>
      <c r="H219" s="47">
        <v>138</v>
      </c>
      <c r="I219" s="4"/>
      <c r="J219" s="47">
        <v>138</v>
      </c>
    </row>
    <row r="220" spans="1:10" s="40" customFormat="1" ht="30">
      <c r="A220" s="45"/>
      <c r="B220" s="4" t="s">
        <v>148</v>
      </c>
      <c r="C220" s="45" t="s">
        <v>25</v>
      </c>
      <c r="D220" s="45" t="s">
        <v>123</v>
      </c>
      <c r="E220" s="47">
        <v>84</v>
      </c>
      <c r="F220" s="4"/>
      <c r="G220" s="4">
        <f t="shared" si="6"/>
        <v>84</v>
      </c>
      <c r="H220" s="47">
        <v>84</v>
      </c>
      <c r="I220" s="4"/>
      <c r="J220" s="47">
        <v>84</v>
      </c>
    </row>
    <row r="221" spans="1:10" s="40" customFormat="1" ht="30">
      <c r="A221" s="45"/>
      <c r="B221" s="4" t="s">
        <v>149</v>
      </c>
      <c r="C221" s="45" t="s">
        <v>25</v>
      </c>
      <c r="D221" s="45" t="s">
        <v>150</v>
      </c>
      <c r="E221" s="47">
        <v>63</v>
      </c>
      <c r="F221" s="4"/>
      <c r="G221" s="4">
        <f t="shared" si="6"/>
        <v>63</v>
      </c>
      <c r="H221" s="47">
        <v>63</v>
      </c>
      <c r="I221" s="4"/>
      <c r="J221" s="47">
        <v>63</v>
      </c>
    </row>
    <row r="222" spans="1:10" s="40" customFormat="1" ht="30">
      <c r="A222" s="45"/>
      <c r="B222" s="4" t="s">
        <v>151</v>
      </c>
      <c r="C222" s="45" t="s">
        <v>25</v>
      </c>
      <c r="D222" s="45" t="s">
        <v>150</v>
      </c>
      <c r="E222" s="47">
        <v>13</v>
      </c>
      <c r="F222" s="4"/>
      <c r="G222" s="4">
        <f t="shared" si="6"/>
        <v>13</v>
      </c>
      <c r="H222" s="47">
        <v>13</v>
      </c>
      <c r="I222" s="4"/>
      <c r="J222" s="47">
        <v>13</v>
      </c>
    </row>
    <row r="223" spans="1:10" s="40" customFormat="1" ht="30">
      <c r="A223" s="45"/>
      <c r="B223" s="4" t="s">
        <v>152</v>
      </c>
      <c r="C223" s="45" t="s">
        <v>25</v>
      </c>
      <c r="D223" s="45" t="s">
        <v>150</v>
      </c>
      <c r="E223" s="47">
        <v>2</v>
      </c>
      <c r="F223" s="4"/>
      <c r="G223" s="4">
        <f t="shared" si="6"/>
        <v>2</v>
      </c>
      <c r="H223" s="47">
        <v>2</v>
      </c>
      <c r="I223" s="4"/>
      <c r="J223" s="47">
        <v>2</v>
      </c>
    </row>
    <row r="224" spans="1:10" s="40" customFormat="1" ht="30">
      <c r="A224" s="45"/>
      <c r="B224" s="4" t="s">
        <v>124</v>
      </c>
      <c r="C224" s="45" t="s">
        <v>25</v>
      </c>
      <c r="D224" s="45" t="s">
        <v>150</v>
      </c>
      <c r="E224" s="47">
        <v>6</v>
      </c>
      <c r="F224" s="4"/>
      <c r="G224" s="4">
        <f t="shared" si="6"/>
        <v>6</v>
      </c>
      <c r="H224" s="47">
        <v>6</v>
      </c>
      <c r="I224" s="4"/>
      <c r="J224" s="47">
        <v>6</v>
      </c>
    </row>
    <row r="225" spans="1:10" s="40" customFormat="1" ht="15">
      <c r="A225" s="45">
        <v>2</v>
      </c>
      <c r="B225" s="35" t="s">
        <v>28</v>
      </c>
      <c r="C225" s="45" t="s">
        <v>13</v>
      </c>
      <c r="D225" s="45" t="s">
        <v>13</v>
      </c>
      <c r="E225" s="47" t="s">
        <v>13</v>
      </c>
      <c r="F225" s="4"/>
      <c r="G225" s="4" t="str">
        <f t="shared" si="6"/>
        <v> </v>
      </c>
      <c r="H225" s="47" t="s">
        <v>13</v>
      </c>
      <c r="I225" s="4"/>
      <c r="J225" s="47" t="s">
        <v>13</v>
      </c>
    </row>
    <row r="226" spans="1:10" s="40" customFormat="1" ht="45">
      <c r="A226" s="45"/>
      <c r="B226" s="35" t="s">
        <v>153</v>
      </c>
      <c r="C226" s="45" t="s">
        <v>125</v>
      </c>
      <c r="D226" s="45" t="s">
        <v>154</v>
      </c>
      <c r="E226" s="47">
        <v>728</v>
      </c>
      <c r="F226" s="4"/>
      <c r="G226" s="4">
        <f t="shared" si="6"/>
        <v>728</v>
      </c>
      <c r="H226" s="47">
        <v>735</v>
      </c>
      <c r="I226" s="4"/>
      <c r="J226" s="47">
        <v>735</v>
      </c>
    </row>
    <row r="227" spans="1:10" s="40" customFormat="1" ht="45">
      <c r="A227" s="45"/>
      <c r="B227" s="35" t="s">
        <v>155</v>
      </c>
      <c r="C227" s="45" t="s">
        <v>125</v>
      </c>
      <c r="D227" s="45" t="s">
        <v>154</v>
      </c>
      <c r="E227" s="47">
        <v>825</v>
      </c>
      <c r="F227" s="4"/>
      <c r="G227" s="4">
        <f t="shared" si="6"/>
        <v>825</v>
      </c>
      <c r="H227" s="47">
        <v>835</v>
      </c>
      <c r="I227" s="4"/>
      <c r="J227" s="47">
        <v>835</v>
      </c>
    </row>
    <row r="228" spans="1:10" ht="30">
      <c r="A228" s="45"/>
      <c r="B228" s="4" t="s">
        <v>156</v>
      </c>
      <c r="C228" s="45" t="s">
        <v>121</v>
      </c>
      <c r="D228" s="45" t="s">
        <v>122</v>
      </c>
      <c r="E228" s="47">
        <v>135</v>
      </c>
      <c r="F228" s="4" t="s">
        <v>13</v>
      </c>
      <c r="G228" s="4">
        <f t="shared" si="6"/>
        <v>135</v>
      </c>
      <c r="H228" s="47">
        <v>135</v>
      </c>
      <c r="I228" s="4" t="s">
        <v>13</v>
      </c>
      <c r="J228" s="47">
        <v>135</v>
      </c>
    </row>
    <row r="229" spans="1:10" s="40" customFormat="1" ht="30">
      <c r="A229" s="45"/>
      <c r="B229" s="4" t="s">
        <v>157</v>
      </c>
      <c r="C229" s="45" t="s">
        <v>121</v>
      </c>
      <c r="D229" s="45" t="s">
        <v>147</v>
      </c>
      <c r="E229" s="47">
        <v>145</v>
      </c>
      <c r="F229" s="4"/>
      <c r="G229" s="4">
        <f t="shared" si="6"/>
        <v>145</v>
      </c>
      <c r="H229" s="47">
        <v>145</v>
      </c>
      <c r="I229" s="4"/>
      <c r="J229" s="47">
        <v>145</v>
      </c>
    </row>
    <row r="230" spans="1:10" s="40" customFormat="1" ht="30">
      <c r="A230" s="45" t="s">
        <v>13</v>
      </c>
      <c r="B230" s="4" t="s">
        <v>158</v>
      </c>
      <c r="C230" s="45" t="s">
        <v>125</v>
      </c>
      <c r="D230" s="45" t="s">
        <v>147</v>
      </c>
      <c r="E230" s="47">
        <v>1820</v>
      </c>
      <c r="F230" s="4"/>
      <c r="G230" s="4">
        <f t="shared" si="6"/>
        <v>1820</v>
      </c>
      <c r="H230" s="47">
        <v>1865</v>
      </c>
      <c r="I230" s="4"/>
      <c r="J230" s="47">
        <v>1865</v>
      </c>
    </row>
    <row r="231" spans="1:10" ht="30">
      <c r="A231" s="45"/>
      <c r="B231" s="4" t="s">
        <v>159</v>
      </c>
      <c r="C231" s="45" t="s">
        <v>125</v>
      </c>
      <c r="D231" s="45" t="s">
        <v>122</v>
      </c>
      <c r="E231" s="47">
        <v>2065</v>
      </c>
      <c r="F231" s="4" t="s">
        <v>13</v>
      </c>
      <c r="G231" s="4">
        <f t="shared" si="6"/>
        <v>2065</v>
      </c>
      <c r="H231" s="47">
        <v>2095</v>
      </c>
      <c r="I231" s="4" t="s">
        <v>13</v>
      </c>
      <c r="J231" s="47">
        <v>2095</v>
      </c>
    </row>
    <row r="232" spans="1:10" s="42" customFormat="1" ht="15">
      <c r="A232" s="45">
        <v>3</v>
      </c>
      <c r="B232" s="35" t="s">
        <v>29</v>
      </c>
      <c r="C232" s="45" t="s">
        <v>126</v>
      </c>
      <c r="D232" s="45" t="s">
        <v>127</v>
      </c>
      <c r="E232" s="47"/>
      <c r="F232" s="4"/>
      <c r="G232" s="4">
        <f t="shared" si="6"/>
        <v>0</v>
      </c>
      <c r="H232" s="47"/>
      <c r="I232" s="4"/>
      <c r="J232" s="47"/>
    </row>
    <row r="233" spans="1:10" ht="15">
      <c r="A233" s="45"/>
      <c r="B233" s="4" t="s">
        <v>160</v>
      </c>
      <c r="C233" s="45" t="s">
        <v>126</v>
      </c>
      <c r="D233" s="45" t="s">
        <v>127</v>
      </c>
      <c r="E233" s="47">
        <v>6617</v>
      </c>
      <c r="F233" s="4" t="s">
        <v>13</v>
      </c>
      <c r="G233" s="4">
        <f t="shared" si="6"/>
        <v>6617</v>
      </c>
      <c r="H233" s="47">
        <v>7225</v>
      </c>
      <c r="I233" s="4" t="s">
        <v>13</v>
      </c>
      <c r="J233" s="47">
        <v>7225</v>
      </c>
    </row>
    <row r="234" spans="1:10" s="46" customFormat="1" ht="30">
      <c r="A234" s="45"/>
      <c r="B234" s="4" t="s">
        <v>161</v>
      </c>
      <c r="C234" s="45" t="s">
        <v>126</v>
      </c>
      <c r="D234" s="45" t="s">
        <v>127</v>
      </c>
      <c r="E234" s="47">
        <v>51000</v>
      </c>
      <c r="F234" s="4"/>
      <c r="G234" s="4">
        <v>51000</v>
      </c>
      <c r="H234" s="47">
        <v>55000</v>
      </c>
      <c r="I234" s="4"/>
      <c r="J234" s="47">
        <v>55000</v>
      </c>
    </row>
    <row r="235" spans="1:10" s="46" customFormat="1" ht="15">
      <c r="A235" s="45">
        <v>4</v>
      </c>
      <c r="B235" s="35" t="s">
        <v>30</v>
      </c>
      <c r="C235" s="45" t="s">
        <v>13</v>
      </c>
      <c r="D235" s="45" t="s">
        <v>13</v>
      </c>
      <c r="E235" s="47" t="s">
        <v>13</v>
      </c>
      <c r="F235" s="4"/>
      <c r="G235" s="4"/>
      <c r="H235" s="47" t="s">
        <v>13</v>
      </c>
      <c r="I235" s="4"/>
      <c r="J235" s="47" t="s">
        <v>13</v>
      </c>
    </row>
    <row r="236" spans="1:10" s="46" customFormat="1" ht="30">
      <c r="A236" s="45"/>
      <c r="B236" s="4" t="s">
        <v>162</v>
      </c>
      <c r="C236" s="45" t="s">
        <v>128</v>
      </c>
      <c r="D236" s="45" t="s">
        <v>127</v>
      </c>
      <c r="E236" s="47">
        <v>20</v>
      </c>
      <c r="F236" s="4"/>
      <c r="G236" s="4">
        <v>20</v>
      </c>
      <c r="H236" s="47">
        <v>20</v>
      </c>
      <c r="I236" s="4"/>
      <c r="J236" s="47">
        <v>20</v>
      </c>
    </row>
    <row r="237" spans="1:10" s="46" customFormat="1" ht="30">
      <c r="A237" s="45"/>
      <c r="B237" s="4" t="s">
        <v>163</v>
      </c>
      <c r="C237" s="45" t="s">
        <v>128</v>
      </c>
      <c r="D237" s="45" t="s">
        <v>127</v>
      </c>
      <c r="E237" s="47">
        <v>23</v>
      </c>
      <c r="F237" s="4"/>
      <c r="G237" s="4">
        <v>23</v>
      </c>
      <c r="H237" s="47">
        <v>23</v>
      </c>
      <c r="I237" s="4"/>
      <c r="J237" s="47">
        <v>23</v>
      </c>
    </row>
    <row r="239" spans="1:11" ht="15">
      <c r="A239" s="68" t="s">
        <v>31</v>
      </c>
      <c r="B239" s="68"/>
      <c r="C239" s="68"/>
      <c r="D239" s="68"/>
      <c r="E239" s="68"/>
      <c r="F239" s="68"/>
      <c r="G239" s="68"/>
      <c r="H239" s="68"/>
      <c r="I239" s="68"/>
      <c r="J239" s="68"/>
      <c r="K239" s="68"/>
    </row>
    <row r="240" ht="15">
      <c r="A240" s="11" t="s">
        <v>7</v>
      </c>
    </row>
    <row r="242" spans="1:11" ht="15">
      <c r="A242" s="72" t="s">
        <v>9</v>
      </c>
      <c r="B242" s="72" t="s">
        <v>184</v>
      </c>
      <c r="C242" s="72"/>
      <c r="D242" s="72" t="s">
        <v>185</v>
      </c>
      <c r="E242" s="72"/>
      <c r="F242" s="72" t="s">
        <v>186</v>
      </c>
      <c r="G242" s="72"/>
      <c r="H242" s="72" t="s">
        <v>97</v>
      </c>
      <c r="I242" s="72"/>
      <c r="J242" s="72" t="s">
        <v>187</v>
      </c>
      <c r="K242" s="72"/>
    </row>
    <row r="243" spans="1:11" ht="30">
      <c r="A243" s="72"/>
      <c r="B243" s="10" t="s">
        <v>10</v>
      </c>
      <c r="C243" s="10" t="s">
        <v>11</v>
      </c>
      <c r="D243" s="10" t="s">
        <v>10</v>
      </c>
      <c r="E243" s="10" t="s">
        <v>11</v>
      </c>
      <c r="F243" s="10" t="s">
        <v>10</v>
      </c>
      <c r="G243" s="10" t="s">
        <v>11</v>
      </c>
      <c r="H243" s="10" t="s">
        <v>10</v>
      </c>
      <c r="I243" s="10" t="s">
        <v>11</v>
      </c>
      <c r="J243" s="10" t="s">
        <v>10</v>
      </c>
      <c r="K243" s="10" t="s">
        <v>11</v>
      </c>
    </row>
    <row r="244" spans="1:11" ht="15">
      <c r="A244" s="10">
        <v>1</v>
      </c>
      <c r="B244" s="10">
        <v>2</v>
      </c>
      <c r="C244" s="10">
        <v>3</v>
      </c>
      <c r="D244" s="10">
        <v>4</v>
      </c>
      <c r="E244" s="10">
        <v>5</v>
      </c>
      <c r="F244" s="10">
        <v>6</v>
      </c>
      <c r="G244" s="10">
        <v>7</v>
      </c>
      <c r="H244" s="10">
        <v>8</v>
      </c>
      <c r="I244" s="10">
        <v>9</v>
      </c>
      <c r="J244" s="10">
        <v>10</v>
      </c>
      <c r="K244" s="10">
        <v>11</v>
      </c>
    </row>
    <row r="245" spans="1:11" ht="30">
      <c r="A245" s="41" t="s">
        <v>134</v>
      </c>
      <c r="B245" s="10">
        <v>4327710</v>
      </c>
      <c r="C245" s="10"/>
      <c r="D245" s="10">
        <v>4622883</v>
      </c>
      <c r="E245" s="10" t="s">
        <v>13</v>
      </c>
      <c r="F245" s="54">
        <v>5100688</v>
      </c>
      <c r="G245" s="10">
        <v>217500</v>
      </c>
      <c r="H245" s="10">
        <f aca="true" t="shared" si="7" ref="H245:H251">F245*1.072</f>
        <v>5467937.536</v>
      </c>
      <c r="I245" s="10" t="s">
        <v>13</v>
      </c>
      <c r="J245" s="10">
        <f>H245*1.071</f>
        <v>5856161.101056</v>
      </c>
      <c r="K245" s="10" t="s">
        <v>13</v>
      </c>
    </row>
    <row r="246" spans="1:11" s="42" customFormat="1" ht="35.25" customHeight="1">
      <c r="A246" s="41" t="s">
        <v>135</v>
      </c>
      <c r="B246" s="61">
        <v>25000</v>
      </c>
      <c r="C246" s="41"/>
      <c r="D246" s="41">
        <v>30000</v>
      </c>
      <c r="E246" s="41"/>
      <c r="F246" s="54">
        <v>27101</v>
      </c>
      <c r="G246" s="41"/>
      <c r="H246" s="65">
        <f t="shared" si="7"/>
        <v>29052.272</v>
      </c>
      <c r="I246" s="54" t="s">
        <v>13</v>
      </c>
      <c r="J246" s="65">
        <f aca="true" t="shared" si="8" ref="J246:J252">H246*1.071</f>
        <v>31114.983312</v>
      </c>
      <c r="K246" s="41"/>
    </row>
    <row r="247" spans="1:11" s="42" customFormat="1" ht="63" customHeight="1">
      <c r="A247" s="41" t="s">
        <v>136</v>
      </c>
      <c r="B247" s="61">
        <v>756850</v>
      </c>
      <c r="C247" s="41"/>
      <c r="D247" s="41">
        <v>908220</v>
      </c>
      <c r="E247" s="41"/>
      <c r="F247" s="54">
        <v>1350645</v>
      </c>
      <c r="G247" s="41">
        <v>43500</v>
      </c>
      <c r="H247" s="65">
        <f t="shared" si="7"/>
        <v>1447891.4400000002</v>
      </c>
      <c r="I247" s="54" t="s">
        <v>13</v>
      </c>
      <c r="J247" s="65">
        <f t="shared" si="8"/>
        <v>1550691.73224</v>
      </c>
      <c r="K247" s="41"/>
    </row>
    <row r="248" spans="1:11" s="42" customFormat="1" ht="75.75" customHeight="1">
      <c r="A248" s="41" t="s">
        <v>137</v>
      </c>
      <c r="B248" s="61">
        <v>710965</v>
      </c>
      <c r="C248" s="41"/>
      <c r="D248" s="41">
        <v>853158</v>
      </c>
      <c r="E248" s="41"/>
      <c r="F248" s="54">
        <v>1109628</v>
      </c>
      <c r="G248" s="41">
        <v>43500</v>
      </c>
      <c r="H248" s="65">
        <f t="shared" si="7"/>
        <v>1189521.216</v>
      </c>
      <c r="I248" s="54" t="s">
        <v>13</v>
      </c>
      <c r="J248" s="65">
        <f t="shared" si="8"/>
        <v>1273977.222336</v>
      </c>
      <c r="K248" s="41"/>
    </row>
    <row r="249" spans="1:11" s="42" customFormat="1" ht="53.25" customHeight="1">
      <c r="A249" s="41" t="s">
        <v>138</v>
      </c>
      <c r="B249" s="61">
        <v>300000</v>
      </c>
      <c r="C249" s="41"/>
      <c r="D249" s="41">
        <v>270000</v>
      </c>
      <c r="E249" s="41"/>
      <c r="F249" s="54">
        <v>331598</v>
      </c>
      <c r="G249" s="41"/>
      <c r="H249" s="65">
        <f t="shared" si="7"/>
        <v>355473.05600000004</v>
      </c>
      <c r="I249" s="54" t="s">
        <v>13</v>
      </c>
      <c r="J249" s="65">
        <f t="shared" si="8"/>
        <v>380711.64297600003</v>
      </c>
      <c r="K249" s="41"/>
    </row>
    <row r="250" spans="1:11" s="42" customFormat="1" ht="44.25" customHeight="1">
      <c r="A250" s="41" t="s">
        <v>139</v>
      </c>
      <c r="B250" s="61"/>
      <c r="C250" s="41"/>
      <c r="D250" s="41">
        <v>75000</v>
      </c>
      <c r="E250" s="41"/>
      <c r="F250" s="54">
        <v>75000</v>
      </c>
      <c r="G250" s="41"/>
      <c r="H250" s="65">
        <f t="shared" si="7"/>
        <v>80400</v>
      </c>
      <c r="I250" s="54" t="s">
        <v>13</v>
      </c>
      <c r="J250" s="65">
        <f t="shared" si="8"/>
        <v>86108.4</v>
      </c>
      <c r="K250" s="41"/>
    </row>
    <row r="251" spans="1:11" s="42" customFormat="1" ht="61.5" customHeight="1">
      <c r="A251" s="41" t="s">
        <v>140</v>
      </c>
      <c r="B251" s="61">
        <v>155000</v>
      </c>
      <c r="C251" s="41"/>
      <c r="D251" s="43">
        <v>186000</v>
      </c>
      <c r="E251" s="41"/>
      <c r="F251" s="54">
        <v>390000</v>
      </c>
      <c r="G251" s="41"/>
      <c r="H251" s="65">
        <f t="shared" si="7"/>
        <v>418080</v>
      </c>
      <c r="I251" s="54" t="s">
        <v>13</v>
      </c>
      <c r="J251" s="65">
        <f t="shared" si="8"/>
        <v>447763.68</v>
      </c>
      <c r="K251" s="41"/>
    </row>
    <row r="252" spans="1:11" s="42" customFormat="1" ht="44.25" customHeight="1">
      <c r="A252" s="41" t="s">
        <v>141</v>
      </c>
      <c r="B252" s="61">
        <v>18060</v>
      </c>
      <c r="C252" s="41"/>
      <c r="D252" s="41">
        <v>21672</v>
      </c>
      <c r="E252" s="41"/>
      <c r="F252" s="41">
        <v>315340</v>
      </c>
      <c r="G252" s="41"/>
      <c r="H252" s="65">
        <v>338039.98</v>
      </c>
      <c r="I252" s="54" t="s">
        <v>13</v>
      </c>
      <c r="J252" s="65">
        <f t="shared" si="8"/>
        <v>362040.81857999996</v>
      </c>
      <c r="K252" s="41"/>
    </row>
    <row r="253" spans="1:11" ht="15">
      <c r="A253" s="10" t="s">
        <v>13</v>
      </c>
      <c r="B253" s="28"/>
      <c r="C253" s="10" t="s">
        <v>13</v>
      </c>
      <c r="D253" s="10"/>
      <c r="E253" s="10" t="s">
        <v>13</v>
      </c>
      <c r="F253" s="27"/>
      <c r="G253" s="10" t="s">
        <v>13</v>
      </c>
      <c r="H253" s="27"/>
      <c r="I253" s="10" t="s">
        <v>13</v>
      </c>
      <c r="J253" s="27">
        <f>H253*1.1041</f>
        <v>0</v>
      </c>
      <c r="K253" s="10"/>
    </row>
    <row r="254" spans="1:11" ht="15">
      <c r="A254" s="10" t="s">
        <v>17</v>
      </c>
      <c r="B254" s="10">
        <f>B245+B246+B248+B249+B250+B251+B252</f>
        <v>5536735</v>
      </c>
      <c r="C254" s="10">
        <f>C245+C247+C248</f>
        <v>0</v>
      </c>
      <c r="D254" s="10">
        <f>D245+D246+D247+D248+D249+D250+D251+D252</f>
        <v>6966933</v>
      </c>
      <c r="E254" s="10" t="s">
        <v>13</v>
      </c>
      <c r="F254" s="54">
        <f>F245+F246+F247+F248+F249+F250+F251+F252</f>
        <v>8700000</v>
      </c>
      <c r="G254" s="10">
        <f>G245+G247+G248</f>
        <v>304500</v>
      </c>
      <c r="H254" s="27">
        <f>H245+H246+H247+H248+H249+H250+H251+H252</f>
        <v>9326395.500000002</v>
      </c>
      <c r="I254" s="10" t="s">
        <v>13</v>
      </c>
      <c r="J254" s="27">
        <f>J245+J246+J247+J248+J249+J250+J251+J252</f>
        <v>9988569.580500001</v>
      </c>
      <c r="K254" s="10" t="s">
        <v>13</v>
      </c>
    </row>
    <row r="255" spans="1:11" ht="96">
      <c r="A255" s="5" t="s">
        <v>32</v>
      </c>
      <c r="B255" s="10" t="s">
        <v>15</v>
      </c>
      <c r="C255" s="10" t="s">
        <v>13</v>
      </c>
      <c r="D255" s="10" t="s">
        <v>15</v>
      </c>
      <c r="E255" s="10"/>
      <c r="F255" s="10" t="s">
        <v>13</v>
      </c>
      <c r="G255" s="10" t="s">
        <v>13</v>
      </c>
      <c r="H255" s="10"/>
      <c r="I255" s="10" t="s">
        <v>13</v>
      </c>
      <c r="J255" s="10" t="s">
        <v>15</v>
      </c>
      <c r="K255" s="10" t="s">
        <v>13</v>
      </c>
    </row>
    <row r="258" spans="1:16" ht="15">
      <c r="A258" s="68" t="s">
        <v>33</v>
      </c>
      <c r="B258" s="68"/>
      <c r="C258" s="68"/>
      <c r="D258" s="68"/>
      <c r="E258" s="68"/>
      <c r="F258" s="68"/>
      <c r="G258" s="68"/>
      <c r="H258" s="68"/>
      <c r="I258" s="68"/>
      <c r="J258" s="68"/>
      <c r="K258" s="68"/>
      <c r="L258" s="68"/>
      <c r="M258" s="68"/>
      <c r="N258" s="68"/>
      <c r="O258" s="68"/>
      <c r="P258" s="68"/>
    </row>
    <row r="260" spans="1:16" ht="15">
      <c r="A260" s="72" t="s">
        <v>67</v>
      </c>
      <c r="B260" s="72" t="s">
        <v>34</v>
      </c>
      <c r="C260" s="72" t="s">
        <v>188</v>
      </c>
      <c r="D260" s="72"/>
      <c r="E260" s="72"/>
      <c r="F260" s="72"/>
      <c r="G260" s="72" t="s">
        <v>189</v>
      </c>
      <c r="H260" s="72"/>
      <c r="I260" s="72"/>
      <c r="J260" s="72"/>
      <c r="K260" s="72" t="s">
        <v>114</v>
      </c>
      <c r="L260" s="72"/>
      <c r="M260" s="72" t="s">
        <v>190</v>
      </c>
      <c r="N260" s="72"/>
      <c r="O260" s="72" t="s">
        <v>191</v>
      </c>
      <c r="P260" s="72"/>
    </row>
    <row r="261" spans="1:16" ht="30.75" customHeight="1">
      <c r="A261" s="72"/>
      <c r="B261" s="72"/>
      <c r="C261" s="72" t="s">
        <v>10</v>
      </c>
      <c r="D261" s="72"/>
      <c r="E261" s="72" t="s">
        <v>11</v>
      </c>
      <c r="F261" s="72"/>
      <c r="G261" s="72" t="s">
        <v>10</v>
      </c>
      <c r="H261" s="72"/>
      <c r="I261" s="72" t="s">
        <v>11</v>
      </c>
      <c r="J261" s="72"/>
      <c r="K261" s="72" t="s">
        <v>10</v>
      </c>
      <c r="L261" s="72" t="s">
        <v>11</v>
      </c>
      <c r="M261" s="72" t="s">
        <v>10</v>
      </c>
      <c r="N261" s="72" t="s">
        <v>11</v>
      </c>
      <c r="O261" s="72" t="s">
        <v>10</v>
      </c>
      <c r="P261" s="72" t="s">
        <v>11</v>
      </c>
    </row>
    <row r="262" spans="1:16" ht="30">
      <c r="A262" s="72"/>
      <c r="B262" s="72"/>
      <c r="C262" s="10" t="s">
        <v>70</v>
      </c>
      <c r="D262" s="10" t="s">
        <v>71</v>
      </c>
      <c r="E262" s="10" t="s">
        <v>70</v>
      </c>
      <c r="F262" s="10" t="s">
        <v>71</v>
      </c>
      <c r="G262" s="10" t="s">
        <v>70</v>
      </c>
      <c r="H262" s="10" t="s">
        <v>71</v>
      </c>
      <c r="I262" s="10" t="s">
        <v>70</v>
      </c>
      <c r="J262" s="10" t="s">
        <v>71</v>
      </c>
      <c r="K262" s="72"/>
      <c r="L262" s="72"/>
      <c r="M262" s="72"/>
      <c r="N262" s="72"/>
      <c r="O262" s="72"/>
      <c r="P262" s="72"/>
    </row>
    <row r="263" spans="1:16" ht="15">
      <c r="A263" s="10">
        <v>1</v>
      </c>
      <c r="B263" s="10">
        <v>2</v>
      </c>
      <c r="C263" s="10">
        <v>3</v>
      </c>
      <c r="D263" s="10">
        <v>4</v>
      </c>
      <c r="E263" s="10">
        <v>5</v>
      </c>
      <c r="F263" s="10">
        <v>6</v>
      </c>
      <c r="G263" s="10">
        <v>7</v>
      </c>
      <c r="H263" s="10">
        <v>8</v>
      </c>
      <c r="I263" s="10">
        <v>9</v>
      </c>
      <c r="J263" s="10">
        <v>10</v>
      </c>
      <c r="K263" s="10">
        <v>11</v>
      </c>
      <c r="L263" s="10">
        <v>12</v>
      </c>
      <c r="M263" s="10">
        <v>13</v>
      </c>
      <c r="N263" s="10">
        <v>14</v>
      </c>
      <c r="O263" s="10">
        <v>15</v>
      </c>
      <c r="P263" s="10">
        <v>16</v>
      </c>
    </row>
    <row r="264" spans="1:16" s="44" customFormat="1" ht="57">
      <c r="A264" s="45"/>
      <c r="B264" s="36" t="s">
        <v>143</v>
      </c>
      <c r="C264" s="45"/>
      <c r="D264" s="45"/>
      <c r="E264" s="43"/>
      <c r="F264" s="43"/>
      <c r="G264" s="43"/>
      <c r="H264" s="43"/>
      <c r="I264" s="43"/>
      <c r="J264" s="43"/>
      <c r="K264" s="43"/>
      <c r="L264" s="43"/>
      <c r="M264" s="43"/>
      <c r="N264" s="43"/>
      <c r="O264" s="43"/>
      <c r="P264" s="43"/>
    </row>
    <row r="265" spans="1:16" s="44" customFormat="1" ht="15">
      <c r="A265" s="45">
        <v>1</v>
      </c>
      <c r="B265" s="33" t="s">
        <v>166</v>
      </c>
      <c r="C265" s="33">
        <v>63</v>
      </c>
      <c r="D265" s="33">
        <v>63</v>
      </c>
      <c r="E265" s="43"/>
      <c r="F265" s="43"/>
      <c r="G265" s="43">
        <v>65</v>
      </c>
      <c r="H265" s="54">
        <v>65</v>
      </c>
      <c r="I265" s="43"/>
      <c r="J265" s="43"/>
      <c r="K265" s="54">
        <v>65</v>
      </c>
      <c r="L265" s="54">
        <v>65</v>
      </c>
      <c r="M265" s="54">
        <v>65</v>
      </c>
      <c r="N265" s="43"/>
      <c r="O265" s="54">
        <v>65</v>
      </c>
      <c r="P265" s="43"/>
    </row>
    <row r="266" spans="1:16" s="44" customFormat="1" ht="30">
      <c r="A266" s="45">
        <v>2</v>
      </c>
      <c r="B266" s="33" t="s">
        <v>167</v>
      </c>
      <c r="C266" s="33">
        <v>13</v>
      </c>
      <c r="D266" s="33">
        <v>13</v>
      </c>
      <c r="E266" s="43"/>
      <c r="F266" s="43"/>
      <c r="G266" s="43">
        <v>11</v>
      </c>
      <c r="H266" s="54">
        <v>11</v>
      </c>
      <c r="I266" s="43"/>
      <c r="J266" s="43"/>
      <c r="K266" s="54">
        <v>11</v>
      </c>
      <c r="L266" s="54">
        <v>11</v>
      </c>
      <c r="M266" s="54">
        <v>11</v>
      </c>
      <c r="N266" s="43"/>
      <c r="O266" s="54">
        <v>11</v>
      </c>
      <c r="P266" s="43"/>
    </row>
    <row r="267" spans="1:16" s="44" customFormat="1" ht="15">
      <c r="A267" s="45">
        <v>3</v>
      </c>
      <c r="B267" s="33" t="s">
        <v>152</v>
      </c>
      <c r="C267" s="33">
        <v>2</v>
      </c>
      <c r="D267" s="33">
        <v>2</v>
      </c>
      <c r="E267" s="43"/>
      <c r="F267" s="43"/>
      <c r="G267" s="43">
        <v>4</v>
      </c>
      <c r="H267" s="54">
        <v>4</v>
      </c>
      <c r="I267" s="43"/>
      <c r="J267" s="43"/>
      <c r="K267" s="54">
        <v>4</v>
      </c>
      <c r="L267" s="54">
        <v>4</v>
      </c>
      <c r="M267" s="54">
        <v>4</v>
      </c>
      <c r="N267" s="43"/>
      <c r="O267" s="54">
        <v>4</v>
      </c>
      <c r="P267" s="43"/>
    </row>
    <row r="268" spans="1:16" ht="15">
      <c r="A268" s="45">
        <v>4</v>
      </c>
      <c r="B268" s="4" t="s">
        <v>124</v>
      </c>
      <c r="C268" s="33">
        <v>6</v>
      </c>
      <c r="D268" s="33">
        <v>6</v>
      </c>
      <c r="E268" s="4" t="s">
        <v>13</v>
      </c>
      <c r="F268" s="4" t="s">
        <v>13</v>
      </c>
      <c r="G268" s="4">
        <v>7</v>
      </c>
      <c r="H268" s="4">
        <v>7</v>
      </c>
      <c r="I268" s="4" t="s">
        <v>13</v>
      </c>
      <c r="J268" s="4" t="s">
        <v>13</v>
      </c>
      <c r="K268" s="4">
        <v>7</v>
      </c>
      <c r="L268" s="4">
        <v>7</v>
      </c>
      <c r="M268" s="4">
        <v>7</v>
      </c>
      <c r="N268" s="4" t="s">
        <v>13</v>
      </c>
      <c r="O268" s="4">
        <v>7</v>
      </c>
      <c r="P268" s="4" t="s">
        <v>13</v>
      </c>
    </row>
    <row r="269" spans="1:16" ht="15">
      <c r="A269" s="10" t="s">
        <v>13</v>
      </c>
      <c r="B269" s="10" t="s">
        <v>17</v>
      </c>
      <c r="C269" s="43">
        <f>C265+C266+C267+C268</f>
        <v>84</v>
      </c>
      <c r="D269" s="47">
        <f>D265+D266+D267+D268</f>
        <v>84</v>
      </c>
      <c r="E269" s="10" t="s">
        <v>13</v>
      </c>
      <c r="F269" s="10" t="s">
        <v>13</v>
      </c>
      <c r="G269" s="47">
        <f>G265+G266+G267+G268</f>
        <v>87</v>
      </c>
      <c r="H269" s="54">
        <f>H265+H266+H267+H268</f>
        <v>87</v>
      </c>
      <c r="I269" s="10" t="s">
        <v>13</v>
      </c>
      <c r="J269" s="10" t="s">
        <v>13</v>
      </c>
      <c r="K269" s="54">
        <f>K265+K266+K267+K268</f>
        <v>87</v>
      </c>
      <c r="L269" s="54">
        <f>L265+L266+L267+L268</f>
        <v>87</v>
      </c>
      <c r="M269" s="54">
        <f>M265+M266+M267+M268</f>
        <v>87</v>
      </c>
      <c r="N269" s="47"/>
      <c r="O269" s="54">
        <f>O265+O266+O267+O268</f>
        <v>87</v>
      </c>
      <c r="P269" s="10" t="s">
        <v>13</v>
      </c>
    </row>
    <row r="270" spans="1:16" ht="45">
      <c r="A270" s="10" t="s">
        <v>13</v>
      </c>
      <c r="B270" s="10" t="s">
        <v>35</v>
      </c>
      <c r="C270" s="10" t="s">
        <v>15</v>
      </c>
      <c r="D270" s="10" t="s">
        <v>15</v>
      </c>
      <c r="E270" s="10" t="s">
        <v>13</v>
      </c>
      <c r="F270" s="10" t="s">
        <v>13</v>
      </c>
      <c r="G270" s="10" t="s">
        <v>15</v>
      </c>
      <c r="H270" s="10" t="s">
        <v>15</v>
      </c>
      <c r="I270" s="10" t="s">
        <v>13</v>
      </c>
      <c r="J270" s="10" t="s">
        <v>13</v>
      </c>
      <c r="K270" s="10" t="s">
        <v>15</v>
      </c>
      <c r="L270" s="10" t="s">
        <v>13</v>
      </c>
      <c r="M270" s="10" t="s">
        <v>15</v>
      </c>
      <c r="N270" s="10" t="s">
        <v>13</v>
      </c>
      <c r="O270" s="10" t="s">
        <v>15</v>
      </c>
      <c r="P270" s="10" t="s">
        <v>13</v>
      </c>
    </row>
    <row r="273" spans="1:12" ht="15">
      <c r="A273" s="71" t="s">
        <v>86</v>
      </c>
      <c r="B273" s="71"/>
      <c r="C273" s="71"/>
      <c r="D273" s="71"/>
      <c r="E273" s="71"/>
      <c r="F273" s="71"/>
      <c r="G273" s="71"/>
      <c r="H273" s="71"/>
      <c r="I273" s="71"/>
      <c r="J273" s="71"/>
      <c r="K273" s="71"/>
      <c r="L273" s="71"/>
    </row>
    <row r="274" spans="1:12" ht="15">
      <c r="A274" s="71" t="s">
        <v>192</v>
      </c>
      <c r="B274" s="71"/>
      <c r="C274" s="71"/>
      <c r="D274" s="71"/>
      <c r="E274" s="71"/>
      <c r="F274" s="71"/>
      <c r="G274" s="71"/>
      <c r="H274" s="71"/>
      <c r="I274" s="71"/>
      <c r="J274" s="71"/>
      <c r="K274" s="71"/>
      <c r="L274" s="71"/>
    </row>
    <row r="275" spans="1:12" ht="15">
      <c r="A275" s="73" t="s">
        <v>7</v>
      </c>
      <c r="B275" s="73"/>
      <c r="C275" s="73"/>
      <c r="D275" s="73"/>
      <c r="E275" s="73"/>
      <c r="F275" s="73"/>
      <c r="G275" s="73"/>
      <c r="H275" s="73"/>
      <c r="I275" s="73"/>
      <c r="J275" s="73"/>
      <c r="K275" s="73"/>
      <c r="L275" s="73"/>
    </row>
    <row r="276" spans="1:12" ht="15">
      <c r="A276" s="76"/>
      <c r="B276" s="76"/>
      <c r="C276" s="76"/>
      <c r="D276" s="76"/>
      <c r="E276" s="76"/>
      <c r="F276" s="76"/>
      <c r="G276" s="76"/>
      <c r="H276" s="76"/>
      <c r="I276" s="76"/>
      <c r="J276" s="76"/>
      <c r="K276" s="76"/>
      <c r="L276" s="76"/>
    </row>
    <row r="278" spans="1:12" ht="21.75" customHeight="1">
      <c r="A278" s="72" t="s">
        <v>22</v>
      </c>
      <c r="B278" s="72" t="s">
        <v>36</v>
      </c>
      <c r="C278" s="72" t="s">
        <v>37</v>
      </c>
      <c r="D278" s="72" t="s">
        <v>188</v>
      </c>
      <c r="E278" s="72"/>
      <c r="F278" s="72"/>
      <c r="G278" s="72" t="s">
        <v>185</v>
      </c>
      <c r="H278" s="72"/>
      <c r="I278" s="72"/>
      <c r="J278" s="72" t="s">
        <v>193</v>
      </c>
      <c r="K278" s="72"/>
      <c r="L278" s="72"/>
    </row>
    <row r="279" spans="1:12" ht="30">
      <c r="A279" s="72"/>
      <c r="B279" s="72"/>
      <c r="C279" s="72"/>
      <c r="D279" s="10" t="s">
        <v>10</v>
      </c>
      <c r="E279" s="10" t="s">
        <v>11</v>
      </c>
      <c r="F279" s="10" t="s">
        <v>72</v>
      </c>
      <c r="G279" s="10" t="s">
        <v>10</v>
      </c>
      <c r="H279" s="10" t="s">
        <v>11</v>
      </c>
      <c r="I279" s="10" t="s">
        <v>60</v>
      </c>
      <c r="J279" s="10" t="s">
        <v>10</v>
      </c>
      <c r="K279" s="10" t="s">
        <v>11</v>
      </c>
      <c r="L279" s="10" t="s">
        <v>73</v>
      </c>
    </row>
    <row r="280" spans="1:12" ht="15">
      <c r="A280" s="10">
        <v>1</v>
      </c>
      <c r="B280" s="10">
        <v>2</v>
      </c>
      <c r="C280" s="10">
        <v>3</v>
      </c>
      <c r="D280" s="10">
        <v>4</v>
      </c>
      <c r="E280" s="10">
        <v>5</v>
      </c>
      <c r="F280" s="10">
        <v>6</v>
      </c>
      <c r="G280" s="10">
        <v>7</v>
      </c>
      <c r="H280" s="10">
        <v>8</v>
      </c>
      <c r="I280" s="10">
        <v>9</v>
      </c>
      <c r="J280" s="10">
        <v>10</v>
      </c>
      <c r="K280" s="10">
        <v>11</v>
      </c>
      <c r="L280" s="10">
        <v>12</v>
      </c>
    </row>
    <row r="281" spans="1:12" ht="15">
      <c r="A281" s="10" t="s">
        <v>13</v>
      </c>
      <c r="B281" s="36"/>
      <c r="C281" s="4" t="s">
        <v>13</v>
      </c>
      <c r="D281" s="4" t="s">
        <v>13</v>
      </c>
      <c r="E281" s="4" t="s">
        <v>13</v>
      </c>
      <c r="F281" s="4" t="s">
        <v>13</v>
      </c>
      <c r="G281" s="4" t="s">
        <v>13</v>
      </c>
      <c r="H281" s="4" t="s">
        <v>13</v>
      </c>
      <c r="I281" s="4" t="s">
        <v>13</v>
      </c>
      <c r="J281" s="4" t="s">
        <v>13</v>
      </c>
      <c r="K281" s="4" t="s">
        <v>13</v>
      </c>
      <c r="L281" s="4" t="s">
        <v>13</v>
      </c>
    </row>
    <row r="282" spans="1:12" ht="15">
      <c r="A282" s="10" t="s">
        <v>13</v>
      </c>
      <c r="B282" s="10" t="s">
        <v>17</v>
      </c>
      <c r="C282" s="4" t="s">
        <v>13</v>
      </c>
      <c r="D282" s="4" t="s">
        <v>13</v>
      </c>
      <c r="E282" s="4" t="s">
        <v>13</v>
      </c>
      <c r="F282" s="4" t="s">
        <v>13</v>
      </c>
      <c r="G282" s="4" t="s">
        <v>13</v>
      </c>
      <c r="H282" s="4" t="s">
        <v>13</v>
      </c>
      <c r="I282" s="4" t="s">
        <v>13</v>
      </c>
      <c r="J282" s="4" t="s">
        <v>13</v>
      </c>
      <c r="K282" s="4" t="s">
        <v>13</v>
      </c>
      <c r="L282" s="4" t="s">
        <v>13</v>
      </c>
    </row>
    <row r="284" spans="1:9" ht="15">
      <c r="A284" s="68" t="s">
        <v>194</v>
      </c>
      <c r="B284" s="68"/>
      <c r="C284" s="68"/>
      <c r="D284" s="68"/>
      <c r="E284" s="68"/>
      <c r="F284" s="68"/>
      <c r="G284" s="68"/>
      <c r="H284" s="68"/>
      <c r="I284" s="68"/>
    </row>
    <row r="285" ht="15">
      <c r="A285" s="11" t="s">
        <v>7</v>
      </c>
    </row>
    <row r="287" spans="1:9" ht="21.75" customHeight="1">
      <c r="A287" s="72" t="s">
        <v>67</v>
      </c>
      <c r="B287" s="72" t="s">
        <v>36</v>
      </c>
      <c r="C287" s="72" t="s">
        <v>37</v>
      </c>
      <c r="D287" s="72" t="s">
        <v>97</v>
      </c>
      <c r="E287" s="72"/>
      <c r="F287" s="72"/>
      <c r="G287" s="72" t="s">
        <v>187</v>
      </c>
      <c r="H287" s="72"/>
      <c r="I287" s="72"/>
    </row>
    <row r="288" spans="1:9" ht="33" customHeight="1">
      <c r="A288" s="72"/>
      <c r="B288" s="72"/>
      <c r="C288" s="72"/>
      <c r="D288" s="10" t="s">
        <v>10</v>
      </c>
      <c r="E288" s="10" t="s">
        <v>11</v>
      </c>
      <c r="F288" s="10" t="s">
        <v>72</v>
      </c>
      <c r="G288" s="10" t="s">
        <v>10</v>
      </c>
      <c r="H288" s="10" t="s">
        <v>11</v>
      </c>
      <c r="I288" s="10" t="s">
        <v>60</v>
      </c>
    </row>
    <row r="289" spans="1:9" ht="15">
      <c r="A289" s="10">
        <v>1</v>
      </c>
      <c r="B289" s="10">
        <v>2</v>
      </c>
      <c r="C289" s="10">
        <v>3</v>
      </c>
      <c r="D289" s="10">
        <v>4</v>
      </c>
      <c r="E289" s="10">
        <v>5</v>
      </c>
      <c r="F289" s="10">
        <v>6</v>
      </c>
      <c r="G289" s="10">
        <v>7</v>
      </c>
      <c r="H289" s="10">
        <v>8</v>
      </c>
      <c r="I289" s="10">
        <v>9</v>
      </c>
    </row>
    <row r="290" spans="1:9" ht="15">
      <c r="A290" s="10" t="s">
        <v>13</v>
      </c>
      <c r="B290" s="36"/>
      <c r="C290" s="4" t="s">
        <v>13</v>
      </c>
      <c r="D290" s="4" t="s">
        <v>13</v>
      </c>
      <c r="E290" s="4" t="s">
        <v>13</v>
      </c>
      <c r="F290" s="4" t="s">
        <v>13</v>
      </c>
      <c r="G290" s="4" t="s">
        <v>13</v>
      </c>
      <c r="H290" s="4" t="s">
        <v>13</v>
      </c>
      <c r="I290" s="4" t="s">
        <v>13</v>
      </c>
    </row>
    <row r="291" spans="1:9" ht="15">
      <c r="A291" s="10" t="s">
        <v>13</v>
      </c>
      <c r="B291" s="10" t="s">
        <v>17</v>
      </c>
      <c r="C291" s="4" t="s">
        <v>13</v>
      </c>
      <c r="D291" s="4" t="s">
        <v>13</v>
      </c>
      <c r="E291" s="4" t="s">
        <v>13</v>
      </c>
      <c r="F291" s="4" t="s">
        <v>13</v>
      </c>
      <c r="G291" s="4" t="s">
        <v>13</v>
      </c>
      <c r="H291" s="4" t="s">
        <v>13</v>
      </c>
      <c r="I291" s="4" t="s">
        <v>13</v>
      </c>
    </row>
    <row r="294" spans="1:13" ht="15">
      <c r="A294" s="68" t="s">
        <v>195</v>
      </c>
      <c r="B294" s="68"/>
      <c r="C294" s="68"/>
      <c r="D294" s="68"/>
      <c r="E294" s="68"/>
      <c r="F294" s="68"/>
      <c r="G294" s="68"/>
      <c r="H294" s="68"/>
      <c r="I294" s="68"/>
      <c r="J294" s="68"/>
      <c r="K294" s="68"/>
      <c r="L294" s="68"/>
      <c r="M294" s="68"/>
    </row>
    <row r="295" ht="15">
      <c r="A295" s="11" t="s">
        <v>7</v>
      </c>
    </row>
    <row r="298" spans="1:13" ht="120" customHeight="1">
      <c r="A298" s="74" t="s">
        <v>75</v>
      </c>
      <c r="B298" s="74" t="s">
        <v>74</v>
      </c>
      <c r="C298" s="72" t="s">
        <v>38</v>
      </c>
      <c r="D298" s="72" t="s">
        <v>188</v>
      </c>
      <c r="E298" s="72"/>
      <c r="F298" s="72" t="s">
        <v>185</v>
      </c>
      <c r="G298" s="72"/>
      <c r="H298" s="72" t="s">
        <v>186</v>
      </c>
      <c r="I298" s="72"/>
      <c r="J298" s="72" t="s">
        <v>97</v>
      </c>
      <c r="K298" s="72"/>
      <c r="L298" s="72" t="s">
        <v>187</v>
      </c>
      <c r="M298" s="72"/>
    </row>
    <row r="299" spans="1:13" ht="124.5" customHeight="1">
      <c r="A299" s="75"/>
      <c r="B299" s="75"/>
      <c r="C299" s="72"/>
      <c r="D299" s="10" t="s">
        <v>40</v>
      </c>
      <c r="E299" s="10" t="s">
        <v>39</v>
      </c>
      <c r="F299" s="10" t="s">
        <v>40</v>
      </c>
      <c r="G299" s="10" t="s">
        <v>39</v>
      </c>
      <c r="H299" s="10" t="s">
        <v>40</v>
      </c>
      <c r="I299" s="10" t="s">
        <v>39</v>
      </c>
      <c r="J299" s="10" t="s">
        <v>40</v>
      </c>
      <c r="K299" s="10" t="s">
        <v>39</v>
      </c>
      <c r="L299" s="10" t="s">
        <v>40</v>
      </c>
      <c r="M299" s="10" t="s">
        <v>39</v>
      </c>
    </row>
    <row r="300" spans="1:13" ht="15">
      <c r="A300" s="10">
        <v>1</v>
      </c>
      <c r="B300" s="10">
        <v>2</v>
      </c>
      <c r="C300" s="10">
        <v>3</v>
      </c>
      <c r="D300" s="10">
        <v>4</v>
      </c>
      <c r="E300" s="10">
        <v>5</v>
      </c>
      <c r="F300" s="10">
        <v>6</v>
      </c>
      <c r="G300" s="10">
        <v>7</v>
      </c>
      <c r="H300" s="10">
        <v>8</v>
      </c>
      <c r="I300" s="10">
        <v>9</v>
      </c>
      <c r="J300" s="10">
        <v>10</v>
      </c>
      <c r="K300" s="10">
        <v>11</v>
      </c>
      <c r="L300" s="10">
        <v>12</v>
      </c>
      <c r="M300" s="10">
        <v>13</v>
      </c>
    </row>
    <row r="301" spans="1:13" ht="15">
      <c r="A301" s="10" t="s">
        <v>13</v>
      </c>
      <c r="B301" s="10" t="s">
        <v>13</v>
      </c>
      <c r="C301" s="10" t="s">
        <v>13</v>
      </c>
      <c r="D301" s="10" t="s">
        <v>13</v>
      </c>
      <c r="E301" s="10" t="s">
        <v>13</v>
      </c>
      <c r="F301" s="10" t="s">
        <v>13</v>
      </c>
      <c r="G301" s="10" t="s">
        <v>13</v>
      </c>
      <c r="H301" s="10" t="s">
        <v>13</v>
      </c>
      <c r="I301" s="10" t="s">
        <v>13</v>
      </c>
      <c r="J301" s="10" t="s">
        <v>13</v>
      </c>
      <c r="K301" s="10" t="s">
        <v>13</v>
      </c>
      <c r="L301" s="10" t="s">
        <v>13</v>
      </c>
      <c r="M301" s="10" t="s">
        <v>13</v>
      </c>
    </row>
    <row r="302" spans="1:13" ht="15">
      <c r="A302" s="10" t="s">
        <v>13</v>
      </c>
      <c r="B302" s="10" t="s">
        <v>13</v>
      </c>
      <c r="C302" s="10" t="s">
        <v>13</v>
      </c>
      <c r="D302" s="10" t="s">
        <v>13</v>
      </c>
      <c r="E302" s="10" t="s">
        <v>13</v>
      </c>
      <c r="F302" s="10" t="s">
        <v>13</v>
      </c>
      <c r="G302" s="10" t="s">
        <v>13</v>
      </c>
      <c r="H302" s="10" t="s">
        <v>13</v>
      </c>
      <c r="I302" s="10" t="s">
        <v>13</v>
      </c>
      <c r="J302" s="10" t="s">
        <v>13</v>
      </c>
      <c r="K302" s="10" t="s">
        <v>13</v>
      </c>
      <c r="L302" s="10" t="s">
        <v>13</v>
      </c>
      <c r="M302" s="10" t="s">
        <v>13</v>
      </c>
    </row>
    <row r="305" spans="1:10" ht="48" customHeight="1">
      <c r="A305" s="71" t="s">
        <v>115</v>
      </c>
      <c r="B305" s="71"/>
      <c r="C305" s="71"/>
      <c r="D305" s="71"/>
      <c r="E305" s="71"/>
      <c r="F305" s="71"/>
      <c r="G305" s="71"/>
      <c r="H305" s="71"/>
      <c r="I305" s="71"/>
      <c r="J305" s="71"/>
    </row>
    <row r="306" spans="1:13" s="55" customFormat="1" ht="165" customHeight="1">
      <c r="A306" s="94" t="s">
        <v>232</v>
      </c>
      <c r="B306" s="94"/>
      <c r="C306" s="94"/>
      <c r="D306" s="94"/>
      <c r="E306" s="94"/>
      <c r="F306" s="94"/>
      <c r="G306" s="94"/>
      <c r="H306" s="94"/>
      <c r="I306" s="94"/>
      <c r="J306" s="94"/>
      <c r="K306" s="94"/>
      <c r="L306" s="94"/>
      <c r="M306" s="94"/>
    </row>
    <row r="307" spans="1:10" ht="15">
      <c r="A307" s="71" t="s">
        <v>196</v>
      </c>
      <c r="B307" s="71"/>
      <c r="C307" s="71"/>
      <c r="D307" s="71"/>
      <c r="E307" s="71"/>
      <c r="F307" s="71"/>
      <c r="G307" s="71"/>
      <c r="H307" s="71"/>
      <c r="I307" s="71"/>
      <c r="J307" s="71"/>
    </row>
    <row r="308" spans="1:10" ht="15">
      <c r="A308" s="71" t="s">
        <v>197</v>
      </c>
      <c r="B308" s="71"/>
      <c r="C308" s="71"/>
      <c r="D308" s="71"/>
      <c r="E308" s="71"/>
      <c r="F308" s="71"/>
      <c r="G308" s="71"/>
      <c r="H308" s="71"/>
      <c r="I308" s="71"/>
      <c r="J308" s="71"/>
    </row>
    <row r="309" ht="15">
      <c r="A309" s="11" t="s">
        <v>7</v>
      </c>
    </row>
    <row r="312" spans="1:10" ht="72.75" customHeight="1">
      <c r="A312" s="72" t="s">
        <v>41</v>
      </c>
      <c r="B312" s="72" t="s">
        <v>9</v>
      </c>
      <c r="C312" s="72" t="s">
        <v>42</v>
      </c>
      <c r="D312" s="72" t="s">
        <v>76</v>
      </c>
      <c r="E312" s="72" t="s">
        <v>43</v>
      </c>
      <c r="F312" s="72" t="s">
        <v>44</v>
      </c>
      <c r="G312" s="72" t="s">
        <v>77</v>
      </c>
      <c r="H312" s="72" t="s">
        <v>45</v>
      </c>
      <c r="I312" s="72"/>
      <c r="J312" s="72" t="s">
        <v>78</v>
      </c>
    </row>
    <row r="313" spans="1:10" ht="30">
      <c r="A313" s="72"/>
      <c r="B313" s="72"/>
      <c r="C313" s="72"/>
      <c r="D313" s="72"/>
      <c r="E313" s="72"/>
      <c r="F313" s="72"/>
      <c r="G313" s="72"/>
      <c r="H313" s="10" t="s">
        <v>46</v>
      </c>
      <c r="I313" s="10" t="s">
        <v>47</v>
      </c>
      <c r="J313" s="72"/>
    </row>
    <row r="314" spans="1:10" ht="15">
      <c r="A314" s="10">
        <v>1</v>
      </c>
      <c r="B314" s="10">
        <v>2</v>
      </c>
      <c r="C314" s="10">
        <v>3</v>
      </c>
      <c r="D314" s="10">
        <v>4</v>
      </c>
      <c r="E314" s="10">
        <v>5</v>
      </c>
      <c r="F314" s="10">
        <v>6</v>
      </c>
      <c r="G314" s="10">
        <v>7</v>
      </c>
      <c r="H314" s="10">
        <v>8</v>
      </c>
      <c r="I314" s="10">
        <v>9</v>
      </c>
      <c r="J314" s="10">
        <v>10</v>
      </c>
    </row>
    <row r="315" spans="1:10" s="46" customFormat="1" ht="57">
      <c r="A315" s="45">
        <v>611090</v>
      </c>
      <c r="B315" s="36" t="s">
        <v>143</v>
      </c>
      <c r="C315" s="28"/>
      <c r="D315" s="28"/>
      <c r="E315" s="45"/>
      <c r="F315" s="45"/>
      <c r="G315" s="45"/>
      <c r="H315" s="45"/>
      <c r="I315" s="45"/>
      <c r="J315" s="45"/>
    </row>
    <row r="316" spans="1:10" s="46" customFormat="1" ht="15">
      <c r="A316" s="45">
        <v>2111</v>
      </c>
      <c r="B316" s="33" t="s">
        <v>98</v>
      </c>
      <c r="C316" s="28">
        <v>5536735</v>
      </c>
      <c r="D316" s="28">
        <f>C316</f>
        <v>5536735</v>
      </c>
      <c r="E316" s="45"/>
      <c r="F316" s="45"/>
      <c r="G316" s="45"/>
      <c r="H316" s="45"/>
      <c r="I316" s="45"/>
      <c r="J316" s="27">
        <f>D316</f>
        <v>5536735</v>
      </c>
    </row>
    <row r="317" spans="1:10" s="46" customFormat="1" ht="15">
      <c r="A317" s="45">
        <v>2120</v>
      </c>
      <c r="B317" s="33" t="s">
        <v>168</v>
      </c>
      <c r="C317" s="27">
        <v>1209495</v>
      </c>
      <c r="D317" s="28">
        <f aca="true" t="shared" si="9" ref="D317:D329">C317</f>
        <v>1209495</v>
      </c>
      <c r="E317" s="45"/>
      <c r="F317" s="45"/>
      <c r="G317" s="45"/>
      <c r="H317" s="45"/>
      <c r="I317" s="45"/>
      <c r="J317" s="27">
        <f aca="true" t="shared" si="10" ref="J317:J330">D317</f>
        <v>1209495</v>
      </c>
    </row>
    <row r="318" spans="1:10" s="46" customFormat="1" ht="30">
      <c r="A318" s="45">
        <v>2210</v>
      </c>
      <c r="B318" s="33" t="s">
        <v>100</v>
      </c>
      <c r="C318" s="27">
        <v>162591.8</v>
      </c>
      <c r="D318" s="28">
        <f t="shared" si="9"/>
        <v>162591.8</v>
      </c>
      <c r="E318" s="45"/>
      <c r="F318" s="45"/>
      <c r="G318" s="45"/>
      <c r="H318" s="45"/>
      <c r="I318" s="45"/>
      <c r="J318" s="27">
        <f t="shared" si="10"/>
        <v>162591.8</v>
      </c>
    </row>
    <row r="319" spans="1:10" s="46" customFormat="1" ht="30">
      <c r="A319" s="45">
        <v>2220</v>
      </c>
      <c r="B319" s="33" t="s">
        <v>169</v>
      </c>
      <c r="C319" s="27">
        <v>2000</v>
      </c>
      <c r="D319" s="28">
        <f t="shared" si="9"/>
        <v>2000</v>
      </c>
      <c r="E319" s="45"/>
      <c r="F319" s="45"/>
      <c r="G319" s="45"/>
      <c r="H319" s="45"/>
      <c r="I319" s="45"/>
      <c r="J319" s="27">
        <f t="shared" si="10"/>
        <v>2000</v>
      </c>
    </row>
    <row r="320" spans="1:10" s="46" customFormat="1" ht="15">
      <c r="A320" s="45">
        <v>2230</v>
      </c>
      <c r="B320" s="33" t="s">
        <v>102</v>
      </c>
      <c r="C320" s="27"/>
      <c r="D320" s="28">
        <f t="shared" si="9"/>
        <v>0</v>
      </c>
      <c r="E320" s="45"/>
      <c r="F320" s="45"/>
      <c r="G320" s="45"/>
      <c r="H320" s="45"/>
      <c r="I320" s="45"/>
      <c r="J320" s="27">
        <f t="shared" si="10"/>
        <v>0</v>
      </c>
    </row>
    <row r="321" spans="1:10" s="46" customFormat="1" ht="15">
      <c r="A321" s="45">
        <v>2240</v>
      </c>
      <c r="B321" s="33" t="s">
        <v>170</v>
      </c>
      <c r="C321" s="27">
        <v>103801.99</v>
      </c>
      <c r="D321" s="28">
        <f t="shared" si="9"/>
        <v>103801.99</v>
      </c>
      <c r="E321" s="45"/>
      <c r="F321" s="45"/>
      <c r="G321" s="45"/>
      <c r="H321" s="45"/>
      <c r="I321" s="45"/>
      <c r="J321" s="27">
        <f t="shared" si="10"/>
        <v>103801.99</v>
      </c>
    </row>
    <row r="322" spans="1:10" s="46" customFormat="1" ht="15">
      <c r="A322" s="45">
        <v>2250</v>
      </c>
      <c r="B322" s="33" t="s">
        <v>104</v>
      </c>
      <c r="C322" s="27">
        <v>10738.01</v>
      </c>
      <c r="D322" s="28">
        <f t="shared" si="9"/>
        <v>10738.01</v>
      </c>
      <c r="E322" s="45"/>
      <c r="F322" s="45"/>
      <c r="G322" s="45"/>
      <c r="H322" s="45"/>
      <c r="I322" s="45"/>
      <c r="J322" s="27">
        <f t="shared" si="10"/>
        <v>10738.01</v>
      </c>
    </row>
    <row r="323" spans="1:10" s="46" customFormat="1" ht="15">
      <c r="A323" s="45">
        <v>2271</v>
      </c>
      <c r="B323" s="33" t="s">
        <v>105</v>
      </c>
      <c r="C323" s="27"/>
      <c r="D323" s="28">
        <f t="shared" si="9"/>
        <v>0</v>
      </c>
      <c r="E323" s="45"/>
      <c r="F323" s="45"/>
      <c r="G323" s="45"/>
      <c r="H323" s="45"/>
      <c r="I323" s="45"/>
      <c r="J323" s="27">
        <f t="shared" si="10"/>
        <v>0</v>
      </c>
    </row>
    <row r="324" spans="1:10" s="46" customFormat="1" ht="30">
      <c r="A324" s="45">
        <v>2272</v>
      </c>
      <c r="B324" s="33" t="s">
        <v>106</v>
      </c>
      <c r="C324" s="27">
        <v>3600</v>
      </c>
      <c r="D324" s="28">
        <f t="shared" si="9"/>
        <v>3600</v>
      </c>
      <c r="E324" s="45"/>
      <c r="F324" s="45"/>
      <c r="G324" s="45"/>
      <c r="H324" s="45"/>
      <c r="I324" s="45"/>
      <c r="J324" s="27">
        <f t="shared" si="10"/>
        <v>3600</v>
      </c>
    </row>
    <row r="325" spans="1:10" s="46" customFormat="1" ht="15">
      <c r="A325" s="45">
        <v>2273</v>
      </c>
      <c r="B325" s="33" t="s">
        <v>107</v>
      </c>
      <c r="C325" s="27">
        <v>13847</v>
      </c>
      <c r="D325" s="28">
        <f t="shared" si="9"/>
        <v>13847</v>
      </c>
      <c r="E325" s="45"/>
      <c r="F325" s="45"/>
      <c r="G325" s="45"/>
      <c r="H325" s="45"/>
      <c r="I325" s="45"/>
      <c r="J325" s="27">
        <f t="shared" si="10"/>
        <v>13847</v>
      </c>
    </row>
    <row r="326" spans="1:10" s="46" customFormat="1" ht="15">
      <c r="A326" s="45">
        <v>2274</v>
      </c>
      <c r="B326" s="33" t="s">
        <v>108</v>
      </c>
      <c r="C326" s="27">
        <v>144820.53</v>
      </c>
      <c r="D326" s="28">
        <f t="shared" si="9"/>
        <v>144820.53</v>
      </c>
      <c r="E326" s="45"/>
      <c r="F326" s="45"/>
      <c r="G326" s="45"/>
      <c r="H326" s="45"/>
      <c r="I326" s="45"/>
      <c r="J326" s="27">
        <f t="shared" si="10"/>
        <v>144820.53</v>
      </c>
    </row>
    <row r="327" spans="1:10" s="64" customFormat="1" ht="15">
      <c r="A327" s="63">
        <v>2275</v>
      </c>
      <c r="B327" s="33"/>
      <c r="C327" s="27">
        <v>1247.02</v>
      </c>
      <c r="D327" s="28">
        <f t="shared" si="9"/>
        <v>1247.02</v>
      </c>
      <c r="E327" s="63"/>
      <c r="F327" s="63"/>
      <c r="G327" s="63"/>
      <c r="H327" s="63"/>
      <c r="I327" s="63"/>
      <c r="J327" s="27"/>
    </row>
    <row r="328" spans="1:10" s="46" customFormat="1" ht="30">
      <c r="A328" s="45">
        <v>2282</v>
      </c>
      <c r="B328" s="33" t="s">
        <v>171</v>
      </c>
      <c r="C328" s="27">
        <v>540</v>
      </c>
      <c r="D328" s="28">
        <f t="shared" si="9"/>
        <v>540</v>
      </c>
      <c r="E328" s="45"/>
      <c r="F328" s="45"/>
      <c r="G328" s="45"/>
      <c r="H328" s="45"/>
      <c r="I328" s="45"/>
      <c r="J328" s="27">
        <f t="shared" si="10"/>
        <v>540</v>
      </c>
    </row>
    <row r="329" spans="1:10" ht="15">
      <c r="A329" s="45">
        <v>2800</v>
      </c>
      <c r="B329" s="33" t="s">
        <v>111</v>
      </c>
      <c r="C329" s="27">
        <v>723.38</v>
      </c>
      <c r="D329" s="28">
        <f t="shared" si="9"/>
        <v>723.38</v>
      </c>
      <c r="E329" s="10" t="s">
        <v>13</v>
      </c>
      <c r="F329" s="10" t="s">
        <v>13</v>
      </c>
      <c r="G329" s="10" t="s">
        <v>13</v>
      </c>
      <c r="H329" s="10" t="s">
        <v>13</v>
      </c>
      <c r="I329" s="10" t="s">
        <v>13</v>
      </c>
      <c r="J329" s="27">
        <f t="shared" si="10"/>
        <v>723.38</v>
      </c>
    </row>
    <row r="330" spans="1:10" s="46" customFormat="1" ht="30">
      <c r="A330" s="45">
        <v>3110</v>
      </c>
      <c r="B330" s="33" t="s">
        <v>112</v>
      </c>
      <c r="C330" s="27"/>
      <c r="D330" s="27"/>
      <c r="E330" s="45"/>
      <c r="F330" s="45"/>
      <c r="G330" s="45"/>
      <c r="H330" s="45"/>
      <c r="I330" s="45"/>
      <c r="J330" s="27">
        <f t="shared" si="10"/>
        <v>0</v>
      </c>
    </row>
    <row r="331" spans="1:10" s="46" customFormat="1" ht="15">
      <c r="A331" s="45">
        <v>3132</v>
      </c>
      <c r="B331" s="33" t="s">
        <v>113</v>
      </c>
      <c r="C331" s="27"/>
      <c r="D331" s="27"/>
      <c r="E331" s="45"/>
      <c r="F331" s="45"/>
      <c r="G331" s="45"/>
      <c r="H331" s="45"/>
      <c r="I331" s="45"/>
      <c r="J331" s="45"/>
    </row>
    <row r="332" spans="1:10" ht="15">
      <c r="A332" s="10" t="s">
        <v>13</v>
      </c>
      <c r="B332" s="10" t="s">
        <v>13</v>
      </c>
      <c r="C332" s="27"/>
      <c r="D332" s="27"/>
      <c r="E332" s="10" t="s">
        <v>13</v>
      </c>
      <c r="F332" s="10" t="s">
        <v>13</v>
      </c>
      <c r="G332" s="10" t="s">
        <v>13</v>
      </c>
      <c r="H332" s="10" t="s">
        <v>13</v>
      </c>
      <c r="I332" s="10" t="s">
        <v>13</v>
      </c>
      <c r="J332" s="10" t="s">
        <v>13</v>
      </c>
    </row>
    <row r="333" spans="1:10" ht="15">
      <c r="A333" s="10" t="s">
        <v>13</v>
      </c>
      <c r="B333" s="10" t="s">
        <v>17</v>
      </c>
      <c r="C333" s="49">
        <f>C316+C317+C318+C319+C321+C322+C324+C325+C326+C327+C328+C329</f>
        <v>7190139.7299999995</v>
      </c>
      <c r="D333" s="49">
        <f>D316+D317+D318+D319+D321+D322+D324+D325+D326+D327+D328+D329</f>
        <v>7190139.7299999995</v>
      </c>
      <c r="E333" s="34" t="s">
        <v>13</v>
      </c>
      <c r="F333" s="34" t="s">
        <v>13</v>
      </c>
      <c r="G333" s="34" t="s">
        <v>13</v>
      </c>
      <c r="H333" s="34" t="s">
        <v>13</v>
      </c>
      <c r="I333" s="34" t="s">
        <v>13</v>
      </c>
      <c r="J333" s="49">
        <f>D333</f>
        <v>7190139.7299999995</v>
      </c>
    </row>
    <row r="336" spans="1:12" ht="15">
      <c r="A336" s="68" t="s">
        <v>198</v>
      </c>
      <c r="B336" s="68"/>
      <c r="C336" s="68"/>
      <c r="D336" s="68"/>
      <c r="E336" s="68"/>
      <c r="F336" s="68"/>
      <c r="G336" s="68"/>
      <c r="H336" s="68"/>
      <c r="I336" s="68"/>
      <c r="J336" s="68"/>
      <c r="K336" s="68"/>
      <c r="L336" s="68"/>
    </row>
    <row r="337" ht="15">
      <c r="A337" s="11" t="s">
        <v>7</v>
      </c>
    </row>
    <row r="340" spans="1:12" ht="15">
      <c r="A340" s="72" t="s">
        <v>41</v>
      </c>
      <c r="B340" s="72" t="s">
        <v>9</v>
      </c>
      <c r="C340" s="72" t="s">
        <v>117</v>
      </c>
      <c r="D340" s="72"/>
      <c r="E340" s="72"/>
      <c r="F340" s="72"/>
      <c r="G340" s="72"/>
      <c r="H340" s="72" t="s">
        <v>199</v>
      </c>
      <c r="I340" s="72"/>
      <c r="J340" s="72"/>
      <c r="K340" s="72"/>
      <c r="L340" s="72"/>
    </row>
    <row r="341" spans="1:12" ht="150.75" customHeight="1">
      <c r="A341" s="72"/>
      <c r="B341" s="72"/>
      <c r="C341" s="72" t="s">
        <v>48</v>
      </c>
      <c r="D341" s="72" t="s">
        <v>49</v>
      </c>
      <c r="E341" s="72" t="s">
        <v>50</v>
      </c>
      <c r="F341" s="72"/>
      <c r="G341" s="72" t="s">
        <v>79</v>
      </c>
      <c r="H341" s="72" t="s">
        <v>51</v>
      </c>
      <c r="I341" s="72" t="s">
        <v>80</v>
      </c>
      <c r="J341" s="72" t="s">
        <v>50</v>
      </c>
      <c r="K341" s="72"/>
      <c r="L341" s="72" t="s">
        <v>81</v>
      </c>
    </row>
    <row r="342" spans="1:12" ht="30">
      <c r="A342" s="72"/>
      <c r="B342" s="72"/>
      <c r="C342" s="72"/>
      <c r="D342" s="72"/>
      <c r="E342" s="10" t="s">
        <v>46</v>
      </c>
      <c r="F342" s="10" t="s">
        <v>47</v>
      </c>
      <c r="G342" s="72"/>
      <c r="H342" s="72"/>
      <c r="I342" s="72"/>
      <c r="J342" s="10" t="s">
        <v>46</v>
      </c>
      <c r="K342" s="10" t="s">
        <v>47</v>
      </c>
      <c r="L342" s="72"/>
    </row>
    <row r="343" spans="1:12" ht="15">
      <c r="A343" s="10">
        <v>1</v>
      </c>
      <c r="B343" s="10">
        <v>2</v>
      </c>
      <c r="C343" s="10">
        <v>3</v>
      </c>
      <c r="D343" s="10">
        <v>4</v>
      </c>
      <c r="E343" s="10">
        <v>5</v>
      </c>
      <c r="F343" s="10">
        <v>6</v>
      </c>
      <c r="G343" s="10">
        <v>7</v>
      </c>
      <c r="H343" s="10">
        <v>8</v>
      </c>
      <c r="I343" s="10">
        <v>9</v>
      </c>
      <c r="J343" s="10">
        <v>10</v>
      </c>
      <c r="K343" s="10">
        <v>11</v>
      </c>
      <c r="L343" s="10">
        <v>12</v>
      </c>
    </row>
    <row r="344" spans="1:12" ht="57">
      <c r="A344" s="45">
        <v>611090</v>
      </c>
      <c r="B344" s="36" t="s">
        <v>143</v>
      </c>
      <c r="C344" s="10" t="s">
        <v>13</v>
      </c>
      <c r="D344" s="10" t="s">
        <v>13</v>
      </c>
      <c r="E344" s="10" t="s">
        <v>13</v>
      </c>
      <c r="F344" s="10" t="s">
        <v>13</v>
      </c>
      <c r="G344" s="10" t="s">
        <v>13</v>
      </c>
      <c r="H344" s="10" t="s">
        <v>13</v>
      </c>
      <c r="I344" s="10" t="s">
        <v>13</v>
      </c>
      <c r="J344" s="10" t="s">
        <v>13</v>
      </c>
      <c r="K344" s="10" t="s">
        <v>13</v>
      </c>
      <c r="L344" s="10" t="s">
        <v>13</v>
      </c>
    </row>
    <row r="345" spans="1:12" s="46" customFormat="1" ht="15">
      <c r="A345" s="45">
        <v>2111</v>
      </c>
      <c r="B345" s="33" t="s">
        <v>98</v>
      </c>
      <c r="C345" s="27">
        <v>6966933</v>
      </c>
      <c r="D345" s="45"/>
      <c r="E345" s="45"/>
      <c r="F345" s="45"/>
      <c r="G345" s="27">
        <v>6966933</v>
      </c>
      <c r="H345" s="27">
        <v>8700000</v>
      </c>
      <c r="I345" s="45"/>
      <c r="J345" s="45"/>
      <c r="K345" s="45"/>
      <c r="L345" s="45"/>
    </row>
    <row r="346" spans="1:12" s="46" customFormat="1" ht="15">
      <c r="A346" s="45">
        <v>2120</v>
      </c>
      <c r="B346" s="33" t="s">
        <v>168</v>
      </c>
      <c r="C346" s="27">
        <v>1532725</v>
      </c>
      <c r="D346" s="45"/>
      <c r="E346" s="45"/>
      <c r="F346" s="45"/>
      <c r="G346" s="27">
        <v>1532725</v>
      </c>
      <c r="H346" s="27">
        <v>1914000</v>
      </c>
      <c r="I346" s="45"/>
      <c r="J346" s="45"/>
      <c r="K346" s="45"/>
      <c r="L346" s="45"/>
    </row>
    <row r="347" spans="1:12" s="46" customFormat="1" ht="30">
      <c r="A347" s="45">
        <v>2210</v>
      </c>
      <c r="B347" s="33" t="s">
        <v>100</v>
      </c>
      <c r="C347" s="27">
        <v>165000</v>
      </c>
      <c r="D347" s="45"/>
      <c r="E347" s="45"/>
      <c r="F347" s="45"/>
      <c r="G347" s="27">
        <v>165000</v>
      </c>
      <c r="H347" s="27">
        <v>400000</v>
      </c>
      <c r="I347" s="45"/>
      <c r="J347" s="45"/>
      <c r="K347" s="45"/>
      <c r="L347" s="45"/>
    </row>
    <row r="348" spans="1:12" s="46" customFormat="1" ht="30">
      <c r="A348" s="45">
        <v>2220</v>
      </c>
      <c r="B348" s="33" t="s">
        <v>169</v>
      </c>
      <c r="C348" s="27">
        <v>5000</v>
      </c>
      <c r="D348" s="45"/>
      <c r="E348" s="45"/>
      <c r="F348" s="45"/>
      <c r="G348" s="27">
        <v>5000</v>
      </c>
      <c r="H348" s="27">
        <v>15000</v>
      </c>
      <c r="I348" s="45"/>
      <c r="J348" s="45"/>
      <c r="K348" s="45"/>
      <c r="L348" s="45"/>
    </row>
    <row r="349" spans="1:12" s="46" customFormat="1" ht="15">
      <c r="A349" s="45">
        <v>2230</v>
      </c>
      <c r="B349" s="33" t="s">
        <v>102</v>
      </c>
      <c r="C349" s="27">
        <v>0</v>
      </c>
      <c r="D349" s="45"/>
      <c r="E349" s="45"/>
      <c r="F349" s="45"/>
      <c r="G349" s="27">
        <v>0</v>
      </c>
      <c r="H349" s="27"/>
      <c r="I349" s="45"/>
      <c r="J349" s="45"/>
      <c r="K349" s="45"/>
      <c r="L349" s="45"/>
    </row>
    <row r="350" spans="1:12" s="46" customFormat="1" ht="15">
      <c r="A350" s="45">
        <v>2240</v>
      </c>
      <c r="B350" s="33" t="s">
        <v>170</v>
      </c>
      <c r="C350" s="27">
        <v>91300</v>
      </c>
      <c r="D350" s="45"/>
      <c r="E350" s="45"/>
      <c r="F350" s="45"/>
      <c r="G350" s="27">
        <v>91300</v>
      </c>
      <c r="H350" s="27">
        <v>180000</v>
      </c>
      <c r="I350" s="45"/>
      <c r="J350" s="45"/>
      <c r="K350" s="45"/>
      <c r="L350" s="45"/>
    </row>
    <row r="351" spans="1:12" s="46" customFormat="1" ht="15">
      <c r="A351" s="45">
        <v>2250</v>
      </c>
      <c r="B351" s="33" t="s">
        <v>104</v>
      </c>
      <c r="C351" s="27">
        <v>25000</v>
      </c>
      <c r="D351" s="45"/>
      <c r="E351" s="45"/>
      <c r="F351" s="45"/>
      <c r="G351" s="27">
        <v>25000</v>
      </c>
      <c r="H351" s="27">
        <v>25000</v>
      </c>
      <c r="I351" s="45"/>
      <c r="J351" s="45"/>
      <c r="K351" s="45"/>
      <c r="L351" s="45"/>
    </row>
    <row r="352" spans="1:12" s="46" customFormat="1" ht="15">
      <c r="A352" s="45">
        <v>2271</v>
      </c>
      <c r="B352" s="33" t="s">
        <v>105</v>
      </c>
      <c r="C352" s="27">
        <v>0</v>
      </c>
      <c r="D352" s="45"/>
      <c r="E352" s="45"/>
      <c r="F352" s="45"/>
      <c r="G352" s="27">
        <v>0</v>
      </c>
      <c r="H352" s="27"/>
      <c r="I352" s="45"/>
      <c r="J352" s="45"/>
      <c r="K352" s="45"/>
      <c r="L352" s="45"/>
    </row>
    <row r="353" spans="1:12" s="46" customFormat="1" ht="30">
      <c r="A353" s="45">
        <v>2272</v>
      </c>
      <c r="B353" s="33" t="s">
        <v>106</v>
      </c>
      <c r="C353" s="27">
        <v>4300</v>
      </c>
      <c r="D353" s="45"/>
      <c r="E353" s="45"/>
      <c r="F353" s="45"/>
      <c r="G353" s="27">
        <v>4300</v>
      </c>
      <c r="H353" s="27">
        <v>4500</v>
      </c>
      <c r="I353" s="45"/>
      <c r="J353" s="45"/>
      <c r="K353" s="45"/>
      <c r="L353" s="45"/>
    </row>
    <row r="354" spans="1:12" s="46" customFormat="1" ht="15">
      <c r="A354" s="45">
        <v>2273</v>
      </c>
      <c r="B354" s="33" t="s">
        <v>107</v>
      </c>
      <c r="C354" s="27">
        <v>15500</v>
      </c>
      <c r="D354" s="45"/>
      <c r="E354" s="45"/>
      <c r="F354" s="45"/>
      <c r="G354" s="27">
        <v>15500</v>
      </c>
      <c r="H354" s="27">
        <v>16400</v>
      </c>
      <c r="I354" s="45"/>
      <c r="J354" s="45"/>
      <c r="K354" s="45"/>
      <c r="L354" s="45"/>
    </row>
    <row r="355" spans="1:12" s="46" customFormat="1" ht="15">
      <c r="A355" s="45">
        <v>2274</v>
      </c>
      <c r="B355" s="33" t="s">
        <v>108</v>
      </c>
      <c r="C355" s="27">
        <v>183700</v>
      </c>
      <c r="D355" s="45"/>
      <c r="E355" s="45"/>
      <c r="F355" s="45"/>
      <c r="G355" s="27">
        <v>183700</v>
      </c>
      <c r="H355" s="27">
        <v>125000</v>
      </c>
      <c r="I355" s="45"/>
      <c r="J355" s="45"/>
      <c r="K355" s="45"/>
      <c r="L355" s="45"/>
    </row>
    <row r="356" spans="1:12" s="64" customFormat="1" ht="15">
      <c r="A356" s="63">
        <v>2275</v>
      </c>
      <c r="B356" s="33"/>
      <c r="C356" s="27">
        <v>2500</v>
      </c>
      <c r="D356" s="63"/>
      <c r="E356" s="63"/>
      <c r="F356" s="63"/>
      <c r="G356" s="27">
        <v>2500</v>
      </c>
      <c r="H356" s="27">
        <v>3000</v>
      </c>
      <c r="I356" s="63"/>
      <c r="J356" s="63"/>
      <c r="K356" s="63"/>
      <c r="L356" s="63"/>
    </row>
    <row r="357" spans="1:12" s="46" customFormat="1" ht="30">
      <c r="A357" s="45">
        <v>2282</v>
      </c>
      <c r="B357" s="33" t="s">
        <v>171</v>
      </c>
      <c r="C357" s="27">
        <v>5000</v>
      </c>
      <c r="D357" s="45"/>
      <c r="E357" s="45"/>
      <c r="F357" s="45"/>
      <c r="G357" s="27">
        <v>5000</v>
      </c>
      <c r="H357" s="27">
        <v>5000</v>
      </c>
      <c r="I357" s="45"/>
      <c r="J357" s="45"/>
      <c r="K357" s="45"/>
      <c r="L357" s="45"/>
    </row>
    <row r="358" spans="1:12" s="46" customFormat="1" ht="15">
      <c r="A358" s="45">
        <v>2800</v>
      </c>
      <c r="B358" s="33" t="s">
        <v>111</v>
      </c>
      <c r="C358" s="27">
        <v>5000</v>
      </c>
      <c r="D358" s="45"/>
      <c r="E358" s="45"/>
      <c r="F358" s="45"/>
      <c r="G358" s="27">
        <v>5000</v>
      </c>
      <c r="H358" s="27">
        <v>5000</v>
      </c>
      <c r="I358" s="45"/>
      <c r="J358" s="45"/>
      <c r="K358" s="45"/>
      <c r="L358" s="45"/>
    </row>
    <row r="359" spans="1:12" s="46" customFormat="1" ht="30">
      <c r="A359" s="45">
        <v>3110</v>
      </c>
      <c r="B359" s="33" t="s">
        <v>112</v>
      </c>
      <c r="C359" s="27"/>
      <c r="D359" s="45"/>
      <c r="E359" s="45"/>
      <c r="F359" s="45"/>
      <c r="G359" s="27"/>
      <c r="H359" s="27"/>
      <c r="I359" s="45"/>
      <c r="J359" s="45"/>
      <c r="K359" s="45"/>
      <c r="L359" s="45"/>
    </row>
    <row r="360" spans="1:12" s="46" customFormat="1" ht="15">
      <c r="A360" s="45">
        <v>3132</v>
      </c>
      <c r="B360" s="33" t="s">
        <v>113</v>
      </c>
      <c r="C360" s="27"/>
      <c r="D360" s="45"/>
      <c r="E360" s="45"/>
      <c r="F360" s="45"/>
      <c r="G360" s="27"/>
      <c r="H360" s="27"/>
      <c r="I360" s="45"/>
      <c r="J360" s="45"/>
      <c r="K360" s="45"/>
      <c r="L360" s="45"/>
    </row>
    <row r="361" spans="1:12" ht="15">
      <c r="A361" s="10" t="s">
        <v>13</v>
      </c>
      <c r="B361" s="10" t="s">
        <v>17</v>
      </c>
      <c r="C361" s="49">
        <f>C345+C346+C347+C348+C349+C350+C351+C352+C353+C354+C355+C356+C357+C358</f>
        <v>9001958</v>
      </c>
      <c r="D361" s="34" t="s">
        <v>13</v>
      </c>
      <c r="E361" s="34" t="s">
        <v>13</v>
      </c>
      <c r="F361" s="34" t="s">
        <v>13</v>
      </c>
      <c r="G361" s="49">
        <f>G345+G346+G347+G348+G349+G350+G351+G352+G353+G354+G355+G356+G357+G358</f>
        <v>9001958</v>
      </c>
      <c r="H361" s="49">
        <f>H345+H346+H347+H348+H349+H350+H351+H352+H353+H354+H355+H357+H358+H359+H356</f>
        <v>11392900</v>
      </c>
      <c r="I361" s="10" t="s">
        <v>13</v>
      </c>
      <c r="J361" s="10" t="s">
        <v>13</v>
      </c>
      <c r="K361" s="10" t="s">
        <v>13</v>
      </c>
      <c r="L361" s="10" t="s">
        <v>13</v>
      </c>
    </row>
    <row r="362" spans="1:12" s="48" customFormat="1" ht="15">
      <c r="A362" s="51"/>
      <c r="B362" s="51"/>
      <c r="C362" s="52"/>
      <c r="D362" s="53"/>
      <c r="E362" s="53"/>
      <c r="F362" s="53"/>
      <c r="G362" s="52"/>
      <c r="H362" s="52"/>
      <c r="I362" s="51"/>
      <c r="J362" s="51"/>
      <c r="K362" s="51"/>
      <c r="L362" s="51"/>
    </row>
    <row r="363" spans="1:9" ht="15">
      <c r="A363" s="68" t="s">
        <v>233</v>
      </c>
      <c r="B363" s="68"/>
      <c r="C363" s="68"/>
      <c r="D363" s="68"/>
      <c r="E363" s="68"/>
      <c r="F363" s="68"/>
      <c r="G363" s="68"/>
      <c r="H363" s="68"/>
      <c r="I363" s="68"/>
    </row>
    <row r="364" ht="15">
      <c r="A364" s="11" t="s">
        <v>7</v>
      </c>
    </row>
    <row r="367" spans="1:9" ht="120">
      <c r="A367" s="10" t="s">
        <v>41</v>
      </c>
      <c r="B367" s="10" t="s">
        <v>9</v>
      </c>
      <c r="C367" s="10" t="s">
        <v>42</v>
      </c>
      <c r="D367" s="10" t="s">
        <v>52</v>
      </c>
      <c r="E367" s="60" t="s">
        <v>116</v>
      </c>
      <c r="F367" s="60" t="s">
        <v>202</v>
      </c>
      <c r="G367" s="60" t="s">
        <v>203</v>
      </c>
      <c r="H367" s="10" t="s">
        <v>53</v>
      </c>
      <c r="I367" s="10" t="s">
        <v>54</v>
      </c>
    </row>
    <row r="368" spans="1:9" ht="15">
      <c r="A368" s="10">
        <v>1</v>
      </c>
      <c r="B368" s="10">
        <v>2</v>
      </c>
      <c r="C368" s="10">
        <v>3</v>
      </c>
      <c r="D368" s="10">
        <v>4</v>
      </c>
      <c r="E368" s="10">
        <v>5</v>
      </c>
      <c r="F368" s="10">
        <v>6</v>
      </c>
      <c r="G368" s="10">
        <v>7</v>
      </c>
      <c r="H368" s="10">
        <v>8</v>
      </c>
      <c r="I368" s="10">
        <v>9</v>
      </c>
    </row>
    <row r="369" spans="1:9" ht="57">
      <c r="A369" s="45">
        <v>611090</v>
      </c>
      <c r="B369" s="36" t="s">
        <v>143</v>
      </c>
      <c r="C369" s="10" t="s">
        <v>13</v>
      </c>
      <c r="D369" s="10" t="s">
        <v>13</v>
      </c>
      <c r="E369" s="10" t="s">
        <v>13</v>
      </c>
      <c r="F369" s="10" t="s">
        <v>13</v>
      </c>
      <c r="G369" s="10" t="s">
        <v>13</v>
      </c>
      <c r="H369" s="10" t="s">
        <v>13</v>
      </c>
      <c r="I369" s="10" t="s">
        <v>13</v>
      </c>
    </row>
    <row r="370" spans="1:9" ht="15">
      <c r="A370" s="10" t="s">
        <v>13</v>
      </c>
      <c r="B370" s="10" t="s">
        <v>13</v>
      </c>
      <c r="C370" s="10" t="s">
        <v>13</v>
      </c>
      <c r="D370" s="10" t="s">
        <v>13</v>
      </c>
      <c r="E370" s="10" t="s">
        <v>13</v>
      </c>
      <c r="F370" s="10" t="s">
        <v>13</v>
      </c>
      <c r="G370" s="10" t="s">
        <v>13</v>
      </c>
      <c r="H370" s="10" t="s">
        <v>13</v>
      </c>
      <c r="I370" s="10" t="s">
        <v>13</v>
      </c>
    </row>
    <row r="371" spans="1:9" ht="15">
      <c r="A371" s="10" t="s">
        <v>13</v>
      </c>
      <c r="B371" s="10" t="s">
        <v>17</v>
      </c>
      <c r="C371" s="10" t="s">
        <v>13</v>
      </c>
      <c r="D371" s="10" t="s">
        <v>13</v>
      </c>
      <c r="E371" s="10" t="s">
        <v>13</v>
      </c>
      <c r="F371" s="10" t="s">
        <v>13</v>
      </c>
      <c r="G371" s="10" t="s">
        <v>13</v>
      </c>
      <c r="H371" s="10" t="s">
        <v>13</v>
      </c>
      <c r="I371" s="10" t="s">
        <v>13</v>
      </c>
    </row>
    <row r="374" spans="1:9" ht="15">
      <c r="A374" s="70" t="s">
        <v>204</v>
      </c>
      <c r="B374" s="70"/>
      <c r="C374" s="70"/>
      <c r="D374" s="70"/>
      <c r="E374" s="70"/>
      <c r="F374" s="70"/>
      <c r="G374" s="70"/>
      <c r="H374" s="70"/>
      <c r="I374" s="70"/>
    </row>
    <row r="375" spans="1:9" s="56" customFormat="1" ht="15">
      <c r="A375" s="93" t="s">
        <v>172</v>
      </c>
      <c r="B375" s="93"/>
      <c r="C375" s="93"/>
      <c r="D375" s="93"/>
      <c r="E375" s="93"/>
      <c r="F375" s="93"/>
      <c r="G375" s="93"/>
      <c r="H375" s="93"/>
      <c r="I375" s="93"/>
    </row>
    <row r="376" spans="1:9" ht="45.75" customHeight="1">
      <c r="A376" s="71" t="s">
        <v>205</v>
      </c>
      <c r="B376" s="71"/>
      <c r="C376" s="71"/>
      <c r="D376" s="71"/>
      <c r="E376" s="71"/>
      <c r="F376" s="71"/>
      <c r="G376" s="71"/>
      <c r="H376" s="71"/>
      <c r="I376" s="71"/>
    </row>
    <row r="377" spans="1:9" ht="56.25" customHeight="1">
      <c r="A377" s="92" t="s">
        <v>225</v>
      </c>
      <c r="B377" s="92"/>
      <c r="C377" s="92"/>
      <c r="D377" s="92"/>
      <c r="E377" s="92"/>
      <c r="F377" s="92"/>
      <c r="G377" s="92"/>
      <c r="H377" s="92"/>
      <c r="I377" s="92"/>
    </row>
    <row r="378" spans="1:9" ht="15" customHeight="1">
      <c r="A378" s="68" t="s">
        <v>55</v>
      </c>
      <c r="B378" s="68"/>
      <c r="C378" s="3"/>
      <c r="D378" s="6"/>
      <c r="G378" s="82" t="s">
        <v>200</v>
      </c>
      <c r="H378" s="82"/>
      <c r="I378" s="82"/>
    </row>
    <row r="379" spans="1:9" ht="15">
      <c r="A379" s="9"/>
      <c r="B379" s="7"/>
      <c r="D379" s="3" t="s">
        <v>56</v>
      </c>
      <c r="G379" s="69" t="s">
        <v>57</v>
      </c>
      <c r="H379" s="69"/>
      <c r="I379" s="69"/>
    </row>
    <row r="380" spans="1:9" ht="15" customHeight="1">
      <c r="A380" s="68" t="s">
        <v>58</v>
      </c>
      <c r="B380" s="68"/>
      <c r="C380" s="3"/>
      <c r="D380" s="6"/>
      <c r="G380" s="82" t="s">
        <v>201</v>
      </c>
      <c r="H380" s="82"/>
      <c r="I380" s="82"/>
    </row>
    <row r="381" spans="1:9" ht="15">
      <c r="A381" s="8"/>
      <c r="B381" s="3"/>
      <c r="C381" s="3"/>
      <c r="D381" s="3" t="s">
        <v>56</v>
      </c>
      <c r="G381" s="69" t="s">
        <v>57</v>
      </c>
      <c r="H381" s="69"/>
      <c r="I381" s="69"/>
    </row>
  </sheetData>
  <sheetProtection/>
  <mergeCells count="181">
    <mergeCell ref="A377:I377"/>
    <mergeCell ref="A375:I375"/>
    <mergeCell ref="A306:M306"/>
    <mergeCell ref="O10:P10"/>
    <mergeCell ref="L9:M9"/>
    <mergeCell ref="A9:J9"/>
    <mergeCell ref="A10:J10"/>
    <mergeCell ref="L10:M10"/>
    <mergeCell ref="O12:P12"/>
    <mergeCell ref="O11:P11"/>
    <mergeCell ref="L298:M298"/>
    <mergeCell ref="A284:I284"/>
    <mergeCell ref="A374:I374"/>
    <mergeCell ref="A376:I376"/>
    <mergeCell ref="J341:K341"/>
    <mergeCell ref="L341:L342"/>
    <mergeCell ref="H312:I312"/>
    <mergeCell ref="J312:J313"/>
    <mergeCell ref="A336:L336"/>
    <mergeCell ref="C340:G340"/>
    <mergeCell ref="H340:L340"/>
    <mergeCell ref="C341:C342"/>
    <mergeCell ref="A378:B378"/>
    <mergeCell ref="G379:I379"/>
    <mergeCell ref="A380:B380"/>
    <mergeCell ref="G381:I381"/>
    <mergeCell ref="G341:G342"/>
    <mergeCell ref="H341:H342"/>
    <mergeCell ref="I341:I342"/>
    <mergeCell ref="A363:I363"/>
    <mergeCell ref="A340:A342"/>
    <mergeCell ref="B340:B342"/>
    <mergeCell ref="D341:D342"/>
    <mergeCell ref="E341:F341"/>
    <mergeCell ref="A305:J305"/>
    <mergeCell ref="A307:J307"/>
    <mergeCell ref="A308:J308"/>
    <mergeCell ref="A312:A313"/>
    <mergeCell ref="B312:B313"/>
    <mergeCell ref="C312:C313"/>
    <mergeCell ref="D312:D313"/>
    <mergeCell ref="E312:E313"/>
    <mergeCell ref="F312:F313"/>
    <mergeCell ref="G312:G313"/>
    <mergeCell ref="A294:M294"/>
    <mergeCell ref="A298:A299"/>
    <mergeCell ref="B298:B299"/>
    <mergeCell ref="C298:C299"/>
    <mergeCell ref="D298:E298"/>
    <mergeCell ref="F298:G298"/>
    <mergeCell ref="H298:I298"/>
    <mergeCell ref="J298:K298"/>
    <mergeCell ref="A287:A288"/>
    <mergeCell ref="B287:B288"/>
    <mergeCell ref="C287:C288"/>
    <mergeCell ref="D287:F287"/>
    <mergeCell ref="G287:I287"/>
    <mergeCell ref="A278:A279"/>
    <mergeCell ref="B278:B279"/>
    <mergeCell ref="C278:C279"/>
    <mergeCell ref="D278:F278"/>
    <mergeCell ref="G278:I278"/>
    <mergeCell ref="J278:L278"/>
    <mergeCell ref="O261:O262"/>
    <mergeCell ref="P261:P262"/>
    <mergeCell ref="A273:L273"/>
    <mergeCell ref="A274:L274"/>
    <mergeCell ref="A275:L275"/>
    <mergeCell ref="A276:L276"/>
    <mergeCell ref="G261:H261"/>
    <mergeCell ref="I261:J261"/>
    <mergeCell ref="K261:K262"/>
    <mergeCell ref="L261:L262"/>
    <mergeCell ref="M261:M262"/>
    <mergeCell ref="N261:N262"/>
    <mergeCell ref="A258:P258"/>
    <mergeCell ref="A260:A262"/>
    <mergeCell ref="B260:B262"/>
    <mergeCell ref="C260:F260"/>
    <mergeCell ref="G260:J260"/>
    <mergeCell ref="K260:L260"/>
    <mergeCell ref="M260:N260"/>
    <mergeCell ref="O260:P260"/>
    <mergeCell ref="C261:D261"/>
    <mergeCell ref="E261:F261"/>
    <mergeCell ref="A239:K239"/>
    <mergeCell ref="A242:A243"/>
    <mergeCell ref="B242:C242"/>
    <mergeCell ref="D242:E242"/>
    <mergeCell ref="F242:G242"/>
    <mergeCell ref="H242:I242"/>
    <mergeCell ref="J242:K242"/>
    <mergeCell ref="K153:M153"/>
    <mergeCell ref="A209:J209"/>
    <mergeCell ref="A213:A214"/>
    <mergeCell ref="B213:B214"/>
    <mergeCell ref="C213:C214"/>
    <mergeCell ref="D213:D214"/>
    <mergeCell ref="E213:G213"/>
    <mergeCell ref="H213:J213"/>
    <mergeCell ref="A153:A154"/>
    <mergeCell ref="B153:B154"/>
    <mergeCell ref="C153:C154"/>
    <mergeCell ref="D153:D154"/>
    <mergeCell ref="E153:G153"/>
    <mergeCell ref="H153:J153"/>
    <mergeCell ref="A142:A143"/>
    <mergeCell ref="B142:B143"/>
    <mergeCell ref="C142:F142"/>
    <mergeCell ref="G142:J142"/>
    <mergeCell ref="A149:M149"/>
    <mergeCell ref="A150:M150"/>
    <mergeCell ref="A127:A128"/>
    <mergeCell ref="B127:B128"/>
    <mergeCell ref="C127:F127"/>
    <mergeCell ref="G127:J127"/>
    <mergeCell ref="K127:N127"/>
    <mergeCell ref="A139:J139"/>
    <mergeCell ref="A115:A116"/>
    <mergeCell ref="B115:B116"/>
    <mergeCell ref="C115:F115"/>
    <mergeCell ref="G115:J115"/>
    <mergeCell ref="A123:N123"/>
    <mergeCell ref="A124:N124"/>
    <mergeCell ref="A86:J86"/>
    <mergeCell ref="A89:A90"/>
    <mergeCell ref="B89:B90"/>
    <mergeCell ref="C89:F89"/>
    <mergeCell ref="G89:J89"/>
    <mergeCell ref="A112:J112"/>
    <mergeCell ref="A76:N76"/>
    <mergeCell ref="A79:A80"/>
    <mergeCell ref="B79:B80"/>
    <mergeCell ref="C79:F79"/>
    <mergeCell ref="G79:J79"/>
    <mergeCell ref="K79:N79"/>
    <mergeCell ref="A51:N51"/>
    <mergeCell ref="A53:A54"/>
    <mergeCell ref="B53:B54"/>
    <mergeCell ref="C53:F53"/>
    <mergeCell ref="G53:J53"/>
    <mergeCell ref="K53:N53"/>
    <mergeCell ref="A37:J37"/>
    <mergeCell ref="A40:A41"/>
    <mergeCell ref="B40:B41"/>
    <mergeCell ref="C40:F40"/>
    <mergeCell ref="G40:J40"/>
    <mergeCell ref="A50:N50"/>
    <mergeCell ref="A25:B25"/>
    <mergeCell ref="A28:A29"/>
    <mergeCell ref="B28:B29"/>
    <mergeCell ref="C28:F28"/>
    <mergeCell ref="G28:J28"/>
    <mergeCell ref="K28:N28"/>
    <mergeCell ref="A23:P23"/>
    <mergeCell ref="A24:P24"/>
    <mergeCell ref="A16:J16"/>
    <mergeCell ref="A18:N18"/>
    <mergeCell ref="A19:N19"/>
    <mergeCell ref="A20:M20"/>
    <mergeCell ref="A21:N21"/>
    <mergeCell ref="L7:M7"/>
    <mergeCell ref="A7:J7"/>
    <mergeCell ref="A14:P14"/>
    <mergeCell ref="A15:P15"/>
    <mergeCell ref="A17:P17"/>
    <mergeCell ref="A22:P22"/>
    <mergeCell ref="H12:M12"/>
    <mergeCell ref="H11:M11"/>
    <mergeCell ref="F11:G11"/>
    <mergeCell ref="A8:J8"/>
    <mergeCell ref="G378:I378"/>
    <mergeCell ref="G380:I380"/>
    <mergeCell ref="F12:G12"/>
    <mergeCell ref="C12:E12"/>
    <mergeCell ref="C11:E11"/>
    <mergeCell ref="A6:P6"/>
    <mergeCell ref="O7:P7"/>
    <mergeCell ref="L8:M8"/>
    <mergeCell ref="O9:P9"/>
    <mergeCell ref="O8:P8"/>
  </mergeCells>
  <printOptions/>
  <pageMargins left="0" right="0" top="0.31496062992125984" bottom="0.2755905511811024" header="0.31496062992125984" footer="0.31496062992125984"/>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Tryzub.Oksana</cp:lastModifiedBy>
  <cp:lastPrinted>2020-12-16T09:24:37Z</cp:lastPrinted>
  <dcterms:created xsi:type="dcterms:W3CDTF">2018-08-27T10:46:38Z</dcterms:created>
  <dcterms:modified xsi:type="dcterms:W3CDTF">2020-12-21T12:53:03Z</dcterms:modified>
  <cp:category/>
  <cp:version/>
  <cp:contentType/>
  <cp:contentStatus/>
</cp:coreProperties>
</file>