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5.03.2021" sheetId="5" r:id="rId1"/>
    <sheet name="01.01.2021" sheetId="4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G182" i="5"/>
  <c r="F178"/>
  <c r="F176" s="1"/>
  <c r="F129"/>
  <c r="G175"/>
  <c r="G173"/>
  <c r="G172"/>
  <c r="G169"/>
  <c r="F167"/>
  <c r="F165" s="1"/>
  <c r="G164"/>
  <c r="G162"/>
  <c r="F158"/>
  <c r="F160" s="1"/>
  <c r="G160" s="1"/>
  <c r="D68"/>
  <c r="E57"/>
  <c r="E58"/>
  <c r="E56"/>
  <c r="F180" l="1"/>
  <c r="G180" s="1"/>
  <c r="G176"/>
  <c r="G178"/>
  <c r="F170"/>
  <c r="G170" s="1"/>
  <c r="F156"/>
  <c r="G156" s="1"/>
  <c r="G165"/>
  <c r="G167"/>
  <c r="G158"/>
  <c r="D55"/>
  <c r="G155"/>
  <c r="G153"/>
  <c r="G152"/>
  <c r="F150"/>
  <c r="G150" s="1"/>
  <c r="G149"/>
  <c r="G147"/>
  <c r="G145" s="1"/>
  <c r="F145"/>
  <c r="D54" s="1"/>
  <c r="E54" s="1"/>
  <c r="G144"/>
  <c r="G142"/>
  <c r="G141"/>
  <c r="F139"/>
  <c r="G139" s="1"/>
  <c r="G138"/>
  <c r="G136"/>
  <c r="G134" s="1"/>
  <c r="F134"/>
  <c r="G133"/>
  <c r="G131"/>
  <c r="G129"/>
  <c r="G127"/>
  <c r="F125"/>
  <c r="G125" s="1"/>
  <c r="G122"/>
  <c r="F118"/>
  <c r="F120" s="1"/>
  <c r="G120" s="1"/>
  <c r="G113"/>
  <c r="G109"/>
  <c r="F107"/>
  <c r="F111" s="1"/>
  <c r="G111" s="1"/>
  <c r="G99"/>
  <c r="F97"/>
  <c r="F103" s="1"/>
  <c r="G103" s="1"/>
  <c r="G94"/>
  <c r="G92"/>
  <c r="G90"/>
  <c r="G88"/>
  <c r="G83"/>
  <c r="F81"/>
  <c r="F85" s="1"/>
  <c r="G85" s="1"/>
  <c r="G79"/>
  <c r="G78"/>
  <c r="F76"/>
  <c r="G76" s="1"/>
  <c r="D69"/>
  <c r="E68"/>
  <c r="E69" s="1"/>
  <c r="E46"/>
  <c r="D45" i="4"/>
  <c r="D56"/>
  <c r="D44"/>
  <c r="E46"/>
  <c r="F70"/>
  <c r="G89"/>
  <c r="G87"/>
  <c r="G85"/>
  <c r="G83"/>
  <c r="F102"/>
  <c r="F92"/>
  <c r="G152"/>
  <c r="G150"/>
  <c r="G149"/>
  <c r="F147"/>
  <c r="G147"/>
  <c r="G146"/>
  <c r="G144"/>
  <c r="G142"/>
  <c r="F142"/>
  <c r="D54"/>
  <c r="E54"/>
  <c r="F131"/>
  <c r="G141"/>
  <c r="G139"/>
  <c r="G138"/>
  <c r="G135"/>
  <c r="G133"/>
  <c r="G131"/>
  <c r="F136"/>
  <c r="G136"/>
  <c r="F113"/>
  <c r="F115"/>
  <c r="G115"/>
  <c r="G108"/>
  <c r="G104"/>
  <c r="G102"/>
  <c r="F100"/>
  <c r="G100"/>
  <c r="F106"/>
  <c r="G106"/>
  <c r="F76"/>
  <c r="F71"/>
  <c r="E45"/>
  <c r="F120"/>
  <c r="D53"/>
  <c r="E53"/>
  <c r="F125"/>
  <c r="G125"/>
  <c r="G130"/>
  <c r="G128"/>
  <c r="G127"/>
  <c r="G124"/>
  <c r="G122"/>
  <c r="G117"/>
  <c r="G94"/>
  <c r="G76"/>
  <c r="G74"/>
  <c r="G73"/>
  <c r="F96"/>
  <c r="G96"/>
  <c r="F80"/>
  <c r="G80"/>
  <c r="G78"/>
  <c r="D55"/>
  <c r="E55"/>
  <c r="E51" s="1"/>
  <c r="F90"/>
  <c r="G70"/>
  <c r="G90"/>
  <c r="G92"/>
  <c r="G71"/>
  <c r="F98"/>
  <c r="G98"/>
  <c r="F111"/>
  <c r="D52"/>
  <c r="E52"/>
  <c r="G111"/>
  <c r="G113"/>
  <c r="F110"/>
  <c r="G110"/>
  <c r="D49"/>
  <c r="D48"/>
  <c r="E48"/>
  <c r="E63"/>
  <c r="E64"/>
  <c r="D64"/>
  <c r="G120"/>
  <c r="E49"/>
  <c r="D47"/>
  <c r="E47"/>
  <c r="E44"/>
  <c r="E56"/>
  <c r="D51"/>
  <c r="D45" i="5" l="1"/>
  <c r="E45" s="1"/>
  <c r="D53"/>
  <c r="E53" s="1"/>
  <c r="F95"/>
  <c r="F116"/>
  <c r="G116" s="1"/>
  <c r="F105"/>
  <c r="G118"/>
  <c r="E55"/>
  <c r="G81"/>
  <c r="G107"/>
  <c r="G97"/>
  <c r="F101"/>
  <c r="G101" s="1"/>
  <c r="F115" l="1"/>
  <c r="G115" s="1"/>
  <c r="D52"/>
  <c r="E52" s="1"/>
  <c r="E51" s="1"/>
  <c r="G95"/>
  <c r="D47"/>
  <c r="F75"/>
  <c r="G75" s="1"/>
  <c r="G105"/>
  <c r="D49"/>
  <c r="D51" l="1"/>
  <c r="E47"/>
  <c r="D44"/>
  <c r="E44" s="1"/>
  <c r="E49"/>
  <c r="D48"/>
  <c r="E48" l="1"/>
  <c r="D59"/>
  <c r="E59" s="1"/>
</calcChain>
</file>

<file path=xl/sharedStrings.xml><?xml version="1.0" encoding="utf-8"?>
<sst xmlns="http://schemas.openxmlformats.org/spreadsheetml/2006/main" count="693" uniqueCount="209">
  <si>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</si>
  <si>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</si>
  <si>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</si>
  <si>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</si>
  <si>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</si>
  <si>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</si>
  <si>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</si>
  <si>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</si>
  <si>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</si>
  <si>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</si>
  <si>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</si>
  <si>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</si>
  <si>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</si>
  <si>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</si>
  <si>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</si>
  <si>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</si>
  <si>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</si>
  <si>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</si>
  <si>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</si>
  <si>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</si>
  <si>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</si>
  <si>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</si>
  <si>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</si>
  <si>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</si>
  <si>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</si>
  <si>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</si>
  <si>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</si>
  <si>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</si>
  <si>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</si>
  <si>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</si>
  <si>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</si>
  <si>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</si>
  <si>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</si>
  <si>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</si>
  <si>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</si>
  <si>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</si>
  <si>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</si>
  <si>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</si>
  <si>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</si>
  <si>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</si>
  <si>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</si>
  <si>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</si>
  <si>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</si>
  <si>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</si>
  <si>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</si>
  <si>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</si>
  <si>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</si>
  <si>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</si>
  <si>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</si>
  <si>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</si>
  <si>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</si>
  <si>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</si>
  <si>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</si>
  <si>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</si>
  <si>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</si>
  <si>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</si>
  <si>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</si>
  <si>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</si>
  <si>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</si>
  <si>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</si>
  <si>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</si>
  <si>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</si>
  <si>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</si>
  <si>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</si>
  <si>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</si>
  <si>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</si>
  <si>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</si>
  <si>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</si>
  <si>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</si>
  <si>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</si>
  <si>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</si>
  <si>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</si>
  <si>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</si>
  <si>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</si>
  <si>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</si>
  <si>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</si>
  <si>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</si>
  <si>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</si>
  <si>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</si>
  <si>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</si>
  <si>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</si>
  <si>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</si>
  <si>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</si>
  <si>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</si>
  <si>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</si>
  <si>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</si>
  <si>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</si>
  <si>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</si>
  <si>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</si>
  <si>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</si>
  <si>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</si>
  <si>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</si>
  <si>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</si>
  <si>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</si>
  <si>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</si>
  <si>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</si>
  <si>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</si>
  <si>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</si>
  <si>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</si>
  <si>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</si>
  <si>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</si>
  <si>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</si>
  <si>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</si>
  <si>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</si>
  <si>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</si>
  <si>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</si>
  <si>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</si>
  <si>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</si>
  <si>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</si>
  <si>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</si>
  <si>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</si>
  <si>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</si>
  <si>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</si>
  <si>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</si>
  <si>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грн</t>
  </si>
  <si>
    <t>од.</t>
  </si>
  <si>
    <t>план робіт</t>
  </si>
  <si>
    <t>м</t>
  </si>
  <si>
    <t>відсоток  виконання завдання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</si>
  <si>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</si>
  <si>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</si>
  <si>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</si>
  <si>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відсоток  виконання завдання </t>
  </si>
  <si>
    <t xml:space="preserve">Обсяг видатків  </t>
  </si>
  <si>
    <t>захист життя і здоров'я населення від негативного впливу, зумовленого забрудненням навколишнього природного середовища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</si>
  <si>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</si>
  <si>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</si>
  <si>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середня вартість нового будівництва 1 м.п. каналізаційної мережі </t>
  </si>
  <si>
    <t>Начальник фінансового управління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</si>
  <si>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</si>
  <si>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"Охорона навколишнього природного середовища на 2021-2025 роки"</t>
  </si>
  <si>
    <t>Раціональне поводження з побутовими з відходами</t>
  </si>
  <si>
    <t>2.1.Встановити урни</t>
  </si>
  <si>
    <t>Обсяг видатків на встановлення урн</t>
  </si>
  <si>
    <t xml:space="preserve">Кількість урн, які планується встановити </t>
  </si>
  <si>
    <t>середня вартість встановлення 1 урни</t>
  </si>
  <si>
    <t>1.1.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</si>
  <si>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r>
      <t>1.1.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</si>
  <si>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рішення міської ради від 24.12.2020 року № 125-4/2020</t>
  </si>
  <si>
    <t>1.2.Нове будівництво каналізаційної мережі по вул.Левицького в м. Коломиї</t>
  </si>
  <si>
    <t xml:space="preserve">Кількість проектно-кошторисної документації, яку планується виготовити для проведення будівництва каналізаційної мережі </t>
  </si>
  <si>
    <t>1.3.Нове будівництво каналізаційної мережі по вул.Николишина в м. Коломиї</t>
  </si>
  <si>
    <t>1.4. Нове будівництво каналізаційної мережі по вул.Войнаровського в м. Коломиї</t>
  </si>
  <si>
    <t>Ганна БАКАЙ</t>
  </si>
  <si>
    <t>– раціональне поводження з побутовими відходами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</si>
  <si>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</si>
  <si>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>від ______________р.</t>
    </r>
    <r>
      <rPr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sz val="12"/>
        <color indexed="8"/>
        <rFont val="Times New Roman"/>
        <family val="1"/>
        <charset val="204"/>
      </rPr>
      <t>______</t>
    </r>
  </si>
  <si>
    <t>1.1.Провести очищення русел річок</t>
  </si>
  <si>
    <t>1.2.Проведення берегоукріплення р.Чорний потік біля будинку №94 по вул.Мазепи</t>
  </si>
  <si>
    <t>обсяг видатків на проведення берегоукріплення р.Чорний потік біля будинку №94 по вул.Мазепи</t>
  </si>
  <si>
    <t>кількість заходів з проведення берегоукріплення р.Чорний потік біля будинку №94 по вул.Мазепи</t>
  </si>
  <si>
    <t>середня вартість проведення 1 заходу по берегоукріпленню р.Чорний потік біля будинку №94 по вул.Мазепи</t>
  </si>
  <si>
    <t xml:space="preserve">відсоток виконання завдання </t>
  </si>
  <si>
    <t>Кошторис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</si>
  <si>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2 462 899,09 </t>
    </r>
    <r>
      <rPr>
        <sz val="12"/>
        <color indexed="8"/>
        <rFont val="Times New Roman"/>
        <family val="1"/>
        <charset val="204"/>
      </rPr>
      <t xml:space="preserve"> гривень.</t>
    </r>
  </si>
  <si>
    <t>Віктор ВОЛОШЕНЮК</t>
  </si>
  <si>
    <t>Заступник начальника - головний інженер, начальник відділу реалізації інвестиційних проектів управління комунального господарства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</si>
  <si>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(09530000000)", наказу управління комунального господарства від 24.02.2021 року №4 "Про внесення змін до паспорту бюджетної програми на 2021 рік"</t>
  </si>
  <si>
    <t>1.3. Посадка саджанців декоративних дерев</t>
  </si>
  <si>
    <t>2.Проведення берегоукріплення р.Чорний потік біля будинку №94 по вул.Мазепи</t>
  </si>
  <si>
    <t>09530000000</t>
  </si>
  <si>
    <t>1.5. Нове будівництво каналізаційної мережі по вул. Довбуша в м.Коломия (за рахунок субвенції із обласного бюджету)</t>
  </si>
  <si>
    <t>1.6. Нове будівництво каналізаційної мережі по вул. Левицького в м. Коломия ( в тому числі виготовлення проектно – кошторисної документації)  (за рахунок субвенції із обласного бюджету)</t>
  </si>
  <si>
    <t>обсяг видатків на проведення нового будівництва каналізаційної мережі по вул.Довбуша в м.Коломия(за рахунок субвенції з обласного бюджету)</t>
  </si>
  <si>
    <t xml:space="preserve">рішення міської ради від 25.02.2021 року №411-10/2021 </t>
  </si>
  <si>
    <t>Протяжність каналізації, яку планується побудувати по вул.Довбуша в м.Коломия</t>
  </si>
  <si>
    <t>середня вартість будівництва 1 м.п. каналізаційної мережі по вул Довбуша в м. Коломия</t>
  </si>
  <si>
    <t>відсоток  виконання завдання з нового будівництва каналізаційної мережі по вул Довбуша в м. Коломия</t>
  </si>
  <si>
    <t>1.6.Нове будівництво каналізаційної мережі по вул.Левицького в м. Коломиї (в тому числі виготовлення проектно-кошторисної документації) (за рахунок субвенції з обласного бюджету)</t>
  </si>
  <si>
    <t>1.7.  Нове будівництво каналізаційної мережі по вул. Бетховена та вул. Соборній  в м. Коломиї  (за рахунок субвенції із обласного бюджету)</t>
  </si>
  <si>
    <t>1.5.Нове будівництво каналізаційної мережі по вул.Довбуша в м.Коломия (за рахунок субвенції з обласного бюджету) (за рахунок субвенції із обласного бюджету)</t>
  </si>
  <si>
    <r>
      <t xml:space="preserve">Обсяг бюджетних призначень / бюджетних асигнувань - </t>
    </r>
    <r>
      <rPr>
        <b/>
        <u/>
        <sz val="12"/>
        <color rgb="FF000000"/>
        <rFont val="Times New Roman"/>
        <family val="1"/>
        <charset val="204"/>
      </rPr>
      <t>4 043 134</t>
    </r>
    <r>
      <rPr>
        <b/>
        <u/>
        <sz val="12"/>
        <color indexed="8"/>
        <rFont val="Times New Roman"/>
        <family val="1"/>
        <charset val="204"/>
      </rPr>
      <t xml:space="preserve">,09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4 043 134,09 </t>
    </r>
    <r>
      <rPr>
        <sz val="12"/>
        <color indexed="8"/>
        <rFont val="Times New Roman"/>
        <family val="1"/>
        <charset val="204"/>
      </rPr>
      <t xml:space="preserve"> гривень.</t>
    </r>
  </si>
  <si>
    <t>3.Посадка саджанців декоративних дерев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</si>
  <si>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26.08.2016 №836</t>
    </r>
  </si>
  <si>
    <t>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 міської ради  від 08.10.2020р.  № 4980-69/2020 "Про затвердження програми охорони навколишнього природного середовища Коломийської ОТГ на 2021-2025 роки", рішення міської ради від 24.12.2020 року № 125-4/2020-4 «Про бюджет Коломийської міської територіальної громади на 2021 рік (09530000000) »; рішення міської ради від 22.02.2021 року №314-9/2021 "Про уточнення бюджету Коломийської міської територіальної громади на 2021 рік (09530000000)"; розпорядження Івано – Франківської обласної державної адміністрації та обласної ради від 17.02.2021 року № 43/72-р «Про спрямування залишку коштів обласного фонду охорони навколишнього природного середовища» та Законом України «Про місцеве самоврядування в Україні»; наказу управління комунального господарства від 24.02.2021 року №4 "Про внесення змін до паспорту бюджетної програми на 2021 рік" рішення міської ради від 25.02.2021 року №411-10/2021 "Про фінансування  природоохоронних заходів з обласного фонду охорони навколишнього природного середовища бюджету Коломийської міської територіальної громади на 2021 рік (09530000000)"</t>
  </si>
  <si>
    <t>1.1. Нове будівництво каналізаційної мережі по вул. Бетховена та вул. Соборній  в м.Коломиї</t>
  </si>
  <si>
    <t>Обсяг видатків на посадку саджанців декоративних дерев</t>
  </si>
  <si>
    <t>відсоток виконання завдання по проведенні берегоукріплкення р.Чорний потік біля будинку №94 по вул.Мазепи</t>
  </si>
  <si>
    <t>відсоток  виконання завдання по встановленні урн</t>
  </si>
  <si>
    <t>Обсяг видатків  на проведення нового будівництва каналізаційної мережі по вул.Бетховена та вул.Соборній в м.Коломиї</t>
  </si>
  <si>
    <t>Протяжність каналізації, яку планується побудувати по вул.Соборній та вул.Бетховина</t>
  </si>
  <si>
    <t>середня вартість нового будівництва 1 м.п. каналізаційної мережі по вул.Соборній та вул.Бетховена</t>
  </si>
  <si>
    <t>відсоток  виконання завдання по новому будівництві каналізаційної мережі по вул.Бетховена та вул.Соборній в м.Коломиї</t>
  </si>
  <si>
    <t>Обсяг видатків на проведення нового будівництва каналізаційної мережі по вул.Бетховена та вул.Соборній в м.Коломиї (за рахунок субвенції з обласного бюджету)</t>
  </si>
  <si>
    <t>Обсяг видатків на проведення нового будівництва каналізаційної мережі по вул.Левицького в м.Коломиї</t>
  </si>
  <si>
    <t>Обсяг видатків  на проведення нового будівництва каналізаційної мережі по вул.Николишина в м.Коломиї</t>
  </si>
  <si>
    <t>Обсяг видатків  на проведення нового будівництва каналізаційної мережі по вул.Войнаровського в м.Коломиї</t>
  </si>
  <si>
    <t>Обсяг видатків на проведення нового будівництва каналізаційної мережі по вул.Левицького в м.Коломиї (за рахунок субвенції з обласного бюджету)</t>
  </si>
  <si>
    <t>Протяжність каналізації, яку планується побудувати по вул.Левицького</t>
  </si>
  <si>
    <t>середня вартість будівництва 1 м.п. каналізаційної мережі по вул Левицького в м. Коломия</t>
  </si>
  <si>
    <t>Кількість проектно-кошторисної документації, яку планується виготовити для проведення будівництва каналізаційної мережі по вул.Николишина</t>
  </si>
  <si>
    <t>Протяжність каналізації, яку планується побудувати  по вул.Николишина</t>
  </si>
  <si>
    <t>середня вартість виготовлення 1 проектно-кошторисної документації для будівництва каналізаційної мережі по вул.Николишина</t>
  </si>
  <si>
    <t>середня вартість будівництва 1 м.п. каналізаційної мережі  по вул.Николишина</t>
  </si>
  <si>
    <t>відсоток  виконання завдання по новому будівництві каналізаційної мережі по вул.Николишина в м.Коломиї</t>
  </si>
  <si>
    <t>відсоток  виконання завдання по новому будівництві каналізаційної мережі по вул. Левицького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</si>
  <si>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вул.Войнаровського</t>
  </si>
  <si>
    <t>Протяжність каналізації, яку планується побудувати по вул.Войнаровського</t>
  </si>
  <si>
    <t>середня вартість виготовлення 1 проектно-кошторисної документації для будівництва каналізаційної мережі по вул.Войнаровського</t>
  </si>
  <si>
    <t>середня вартість будівництва 1 м.п. каналізаційної мережі по вул.Войнаровського</t>
  </si>
  <si>
    <t>відсоток  виконання завдання по новому будівництві каналізаційної мережі по вул.Войнаровського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</si>
  <si>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вул.Левицького</t>
  </si>
  <si>
    <t>середня вартість виготовлення 1 проектно-кошторисної документації для будівництва каналізаційної мережі по вул.Левицького</t>
  </si>
  <si>
    <t>середня вартість будівництва 1 м.п. каналізаційної мережі по вул Левицького в м.Коломия</t>
  </si>
  <si>
    <r>
      <t xml:space="preserve">1.7.  </t>
    </r>
    <r>
      <rPr>
        <b/>
        <sz val="10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  (за рахунок субвенції з обласного бюджету)</t>
    </r>
  </si>
  <si>
    <r>
      <t>1.1.</t>
    </r>
    <r>
      <rPr>
        <b/>
        <sz val="10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</t>
    </r>
  </si>
  <si>
    <t>Протяжність каналізації, яку планується побудувати по вул.Соборній та вул.Бетховена</t>
  </si>
  <si>
    <t>Начальник управління комунального господарства</t>
  </si>
  <si>
    <t>Андрій РАДОВЕЦЬ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</si>
</sst>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2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/>
    <xf numFmtId="0" fontId="16" fillId="0" borderId="0" xfId="0" applyFont="1"/>
    <xf numFmtId="0" fontId="16" fillId="0" borderId="1" xfId="0" applyFont="1" applyBorder="1"/>
    <xf numFmtId="0" fontId="11" fillId="0" borderId="1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top"/>
    </xf>
    <xf numFmtId="0" fontId="16" fillId="2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16" fillId="0" borderId="2" xfId="0" applyNumberFormat="1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2" borderId="1" xfId="0" applyFont="1" applyFill="1" applyBorder="1"/>
    <xf numFmtId="0" fontId="11" fillId="2" borderId="1" xfId="0" applyFont="1" applyFill="1" applyBorder="1"/>
    <xf numFmtId="3" fontId="1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8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49" fontId="19" fillId="2" borderId="4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23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2" xfId="0" applyFont="1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ia\&#1057;&#1087;&#1110;&#1083;&#1100;&#1085;&#1072;\Users\User\Desktop\&#1057;&#1087;&#1110;&#1083;&#1100;&#1085;&#1072;\2020\&#1055;&#1083;&#1072;&#1085;%20&#1074;&#1080;&#1076;&#1072;&#1090;&#1082;&#1110;&#1074;\3118311%20&#1086;&#1093;&#1086;&#1088;&#1086;&#1085;&#1072;\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14">
          <cell r="D14">
            <v>500000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Normal="100" workbookViewId="0">
      <selection activeCell="F188" sqref="F188:G188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34" customWidth="1"/>
    <col min="7" max="7" width="19.125" style="34" customWidth="1"/>
    <col min="8" max="16384" width="21.625" style="34"/>
  </cols>
  <sheetData>
    <row r="1" spans="1:7">
      <c r="F1" s="134" t="s">
        <v>73</v>
      </c>
      <c r="G1" s="135"/>
    </row>
    <row r="2" spans="1:7">
      <c r="F2" s="135"/>
      <c r="G2" s="135"/>
    </row>
    <row r="3" spans="1:7" ht="32.25" customHeight="1">
      <c r="F3" s="135"/>
      <c r="G3" s="135"/>
    </row>
    <row r="4" spans="1:7" ht="15.75">
      <c r="A4" s="35"/>
      <c r="E4" s="35" t="s">
        <v>0</v>
      </c>
    </row>
    <row r="5" spans="1:7" ht="15.75">
      <c r="A5" s="35"/>
      <c r="E5" s="136" t="s">
        <v>145</v>
      </c>
      <c r="F5" s="136"/>
      <c r="G5" s="136"/>
    </row>
    <row r="6" spans="1:7" ht="15.75">
      <c r="A6" s="35"/>
      <c r="B6" s="35"/>
      <c r="E6" s="137" t="s">
        <v>86</v>
      </c>
      <c r="F6" s="137"/>
      <c r="G6" s="137"/>
    </row>
    <row r="7" spans="1:7" ht="13.5" customHeight="1">
      <c r="A7" s="35"/>
      <c r="E7" s="133" t="s">
        <v>1</v>
      </c>
      <c r="F7" s="133"/>
      <c r="G7" s="133"/>
    </row>
    <row r="8" spans="1:7" ht="6" customHeight="1">
      <c r="A8" s="35"/>
      <c r="B8" s="35"/>
      <c r="E8" s="138"/>
      <c r="F8" s="138"/>
      <c r="G8" s="138"/>
    </row>
    <row r="9" spans="1:7" ht="15" customHeight="1">
      <c r="A9" s="35"/>
      <c r="E9" s="133"/>
      <c r="F9" s="133"/>
      <c r="G9" s="133"/>
    </row>
    <row r="10" spans="1:7" ht="15.75">
      <c r="A10" s="35"/>
      <c r="E10" s="139" t="s">
        <v>146</v>
      </c>
      <c r="F10" s="139"/>
      <c r="G10" s="139"/>
    </row>
    <row r="13" spans="1:7" ht="15.75">
      <c r="A13" s="140" t="s">
        <v>2</v>
      </c>
      <c r="B13" s="140"/>
      <c r="C13" s="140"/>
      <c r="D13" s="140"/>
      <c r="E13" s="140"/>
      <c r="F13" s="140"/>
      <c r="G13" s="140"/>
    </row>
    <row r="14" spans="1:7" ht="15.75">
      <c r="A14" s="140" t="s">
        <v>129</v>
      </c>
      <c r="B14" s="140"/>
      <c r="C14" s="140"/>
      <c r="D14" s="140"/>
      <c r="E14" s="140"/>
      <c r="F14" s="140"/>
      <c r="G14" s="140"/>
    </row>
    <row r="17" spans="1:7" ht="15" customHeight="1">
      <c r="A17" s="36" t="s">
        <v>74</v>
      </c>
      <c r="B17" s="36">
        <v>3100000</v>
      </c>
      <c r="C17" s="36"/>
      <c r="D17" s="141" t="s">
        <v>86</v>
      </c>
      <c r="E17" s="141"/>
      <c r="F17" s="141"/>
      <c r="G17" s="119">
        <v>31692820</v>
      </c>
    </row>
    <row r="18" spans="1:7" ht="28.5" customHeight="1">
      <c r="A18" s="142" t="s">
        <v>82</v>
      </c>
      <c r="B18" s="142"/>
      <c r="C18" s="142"/>
      <c r="D18" s="143" t="s">
        <v>1</v>
      </c>
      <c r="E18" s="143"/>
      <c r="F18" s="43"/>
      <c r="G18" s="120" t="s">
        <v>75</v>
      </c>
    </row>
    <row r="19" spans="1:7" ht="18.75" customHeight="1">
      <c r="A19" s="37" t="s">
        <v>76</v>
      </c>
      <c r="B19" s="37">
        <v>3110000</v>
      </c>
      <c r="C19" s="37"/>
      <c r="D19" s="144" t="s">
        <v>86</v>
      </c>
      <c r="E19" s="144"/>
      <c r="F19" s="144"/>
      <c r="G19" s="121">
        <v>31692820</v>
      </c>
    </row>
    <row r="20" spans="1:7" ht="23.25" customHeight="1">
      <c r="A20" s="142" t="s">
        <v>78</v>
      </c>
      <c r="B20" s="142"/>
      <c r="C20" s="142"/>
      <c r="D20" s="143" t="s">
        <v>33</v>
      </c>
      <c r="E20" s="143"/>
      <c r="F20" s="43"/>
      <c r="G20" s="120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145" t="s">
        <v>85</v>
      </c>
      <c r="F21" s="145"/>
      <c r="G21" s="40" t="s">
        <v>160</v>
      </c>
    </row>
    <row r="22" spans="1:7" ht="56.25" customHeight="1">
      <c r="B22" s="41" t="s">
        <v>78</v>
      </c>
      <c r="C22" s="104" t="s">
        <v>79</v>
      </c>
      <c r="D22" s="43" t="s">
        <v>80</v>
      </c>
      <c r="E22" s="142" t="s">
        <v>83</v>
      </c>
      <c r="F22" s="142"/>
      <c r="G22" s="104" t="s">
        <v>81</v>
      </c>
    </row>
    <row r="23" spans="1:7" ht="42" customHeight="1">
      <c r="A23" s="107" t="s">
        <v>7</v>
      </c>
      <c r="B23" s="139" t="s">
        <v>171</v>
      </c>
      <c r="C23" s="139"/>
      <c r="D23" s="139"/>
      <c r="E23" s="139"/>
      <c r="F23" s="139"/>
      <c r="G23" s="139"/>
    </row>
    <row r="24" spans="1:7" ht="54" customHeight="1">
      <c r="A24" s="45" t="s">
        <v>8</v>
      </c>
      <c r="B24" s="139" t="s">
        <v>173</v>
      </c>
      <c r="C24" s="139"/>
      <c r="D24" s="139"/>
      <c r="E24" s="139"/>
      <c r="F24" s="139"/>
      <c r="G24" s="139"/>
    </row>
    <row r="25" spans="1:7" ht="150" customHeight="1">
      <c r="A25" s="45"/>
      <c r="B25" s="148" t="s">
        <v>174</v>
      </c>
      <c r="C25" s="148"/>
      <c r="D25" s="148"/>
      <c r="E25" s="148"/>
      <c r="F25" s="148"/>
      <c r="G25" s="148"/>
    </row>
    <row r="26" spans="1:7" ht="15.75">
      <c r="A26" s="107" t="s">
        <v>9</v>
      </c>
      <c r="B26" s="149" t="s">
        <v>46</v>
      </c>
      <c r="C26" s="149"/>
      <c r="D26" s="149"/>
      <c r="E26" s="149"/>
      <c r="F26" s="149"/>
      <c r="G26" s="149"/>
    </row>
    <row r="27" spans="1:7" ht="15" customHeight="1">
      <c r="A27" s="46"/>
    </row>
    <row r="28" spans="1:7" ht="15.75">
      <c r="A28" s="47" t="s">
        <v>11</v>
      </c>
      <c r="B28" s="150" t="s">
        <v>47</v>
      </c>
      <c r="C28" s="150"/>
      <c r="D28" s="150"/>
      <c r="E28" s="150"/>
      <c r="F28" s="150"/>
      <c r="G28" s="150"/>
    </row>
    <row r="29" spans="1:7" ht="21" customHeight="1">
      <c r="A29" s="47">
        <v>1</v>
      </c>
      <c r="B29" s="151" t="s">
        <v>124</v>
      </c>
      <c r="C29" s="152"/>
      <c r="D29" s="152"/>
      <c r="E29" s="152"/>
      <c r="F29" s="152"/>
      <c r="G29" s="153"/>
    </row>
    <row r="30" spans="1:7" ht="20.25" customHeight="1">
      <c r="A30" s="47">
        <v>2</v>
      </c>
      <c r="B30" s="151" t="s">
        <v>87</v>
      </c>
      <c r="C30" s="152"/>
      <c r="D30" s="152"/>
      <c r="E30" s="152"/>
      <c r="F30" s="152"/>
      <c r="G30" s="153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36" t="s">
        <v>48</v>
      </c>
      <c r="C33" s="136"/>
      <c r="D33" s="136"/>
      <c r="E33" s="136"/>
      <c r="F33" s="136"/>
      <c r="G33" s="136"/>
    </row>
    <row r="34" spans="1:7" ht="14.25" customHeight="1">
      <c r="A34" s="107"/>
      <c r="B34" s="105"/>
      <c r="C34" s="105"/>
      <c r="D34" s="105"/>
      <c r="E34" s="105"/>
      <c r="F34" s="105"/>
      <c r="G34" s="105"/>
    </row>
    <row r="35" spans="1:7" ht="15.75">
      <c r="A35" s="47" t="s">
        <v>11</v>
      </c>
      <c r="B35" s="150" t="s">
        <v>12</v>
      </c>
      <c r="C35" s="150"/>
      <c r="D35" s="150"/>
      <c r="E35" s="150"/>
      <c r="F35" s="150"/>
      <c r="G35" s="150"/>
    </row>
    <row r="36" spans="1:7" ht="21.75" customHeight="1">
      <c r="A36" s="47">
        <v>1</v>
      </c>
      <c r="B36" s="154" t="s">
        <v>90</v>
      </c>
      <c r="C36" s="154"/>
      <c r="D36" s="154"/>
      <c r="E36" s="154"/>
      <c r="F36" s="154"/>
      <c r="G36" s="154"/>
    </row>
    <row r="37" spans="1:7" ht="18.75" customHeight="1">
      <c r="A37" s="47">
        <v>2</v>
      </c>
      <c r="B37" s="154" t="s">
        <v>144</v>
      </c>
      <c r="C37" s="154"/>
      <c r="D37" s="154"/>
      <c r="E37" s="154"/>
      <c r="F37" s="154"/>
      <c r="G37" s="154"/>
    </row>
    <row r="38" spans="1:7" ht="18" customHeight="1">
      <c r="A38" s="47">
        <v>3</v>
      </c>
      <c r="B38" s="154" t="s">
        <v>91</v>
      </c>
      <c r="C38" s="154"/>
      <c r="D38" s="154"/>
      <c r="E38" s="154"/>
      <c r="F38" s="154"/>
      <c r="G38" s="154"/>
    </row>
    <row r="39" spans="1:7" ht="16.5" customHeight="1">
      <c r="A39" s="107"/>
      <c r="B39" s="105"/>
      <c r="C39" s="105"/>
      <c r="D39" s="105"/>
      <c r="E39" s="105"/>
      <c r="F39" s="105"/>
      <c r="G39" s="105"/>
    </row>
    <row r="40" spans="1:7" ht="15.75">
      <c r="A40" s="107" t="s">
        <v>19</v>
      </c>
      <c r="B40" s="51" t="s">
        <v>15</v>
      </c>
      <c r="C40" s="105"/>
      <c r="D40" s="105"/>
      <c r="E40" s="105"/>
      <c r="F40" s="105"/>
      <c r="G40" s="105"/>
    </row>
    <row r="41" spans="1:7" ht="15.75">
      <c r="A41" s="46"/>
      <c r="E41" s="52" t="s">
        <v>49</v>
      </c>
    </row>
    <row r="42" spans="1:7" ht="27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106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F76</f>
        <v>199000</v>
      </c>
      <c r="E45" s="58">
        <f>C45+D45</f>
        <v>199000</v>
      </c>
    </row>
    <row r="46" spans="1:7" ht="34.5" customHeight="1">
      <c r="A46" s="47"/>
      <c r="B46" s="110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172</v>
      </c>
      <c r="C47" s="47"/>
      <c r="D47" s="59">
        <f>F95</f>
        <v>100000</v>
      </c>
      <c r="E47" s="59">
        <f>D47</f>
        <v>100000</v>
      </c>
    </row>
    <row r="48" spans="1:7" ht="34.5" customHeight="1">
      <c r="A48" s="106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106"/>
      <c r="B49" s="57" t="s">
        <v>132</v>
      </c>
      <c r="C49" s="57"/>
      <c r="D49" s="59">
        <f>F105</f>
        <v>63899.09</v>
      </c>
      <c r="E49" s="59">
        <f>D49</f>
        <v>63899.09</v>
      </c>
    </row>
    <row r="50" spans="1:7" ht="35.25" customHeight="1">
      <c r="A50" s="106">
        <v>3</v>
      </c>
      <c r="B50" s="146" t="s">
        <v>95</v>
      </c>
      <c r="C50" s="147"/>
      <c r="D50" s="58"/>
      <c r="E50" s="58"/>
    </row>
    <row r="51" spans="1:7" ht="22.5" customHeight="1">
      <c r="A51" s="47"/>
      <c r="B51" s="146" t="s">
        <v>96</v>
      </c>
      <c r="C51" s="147"/>
      <c r="D51" s="60">
        <f>SUM(D52:D58)</f>
        <v>3580235</v>
      </c>
      <c r="E51" s="60">
        <f>E52+E53+E54+E58</f>
        <v>2000000</v>
      </c>
    </row>
    <row r="52" spans="1:7" ht="38.25">
      <c r="A52" s="47"/>
      <c r="B52" s="61" t="s">
        <v>175</v>
      </c>
      <c r="C52" s="47"/>
      <c r="D52" s="58">
        <f>F116</f>
        <v>500000</v>
      </c>
      <c r="E52" s="58">
        <f>D52</f>
        <v>500000</v>
      </c>
    </row>
    <row r="53" spans="1:7" ht="36" customHeight="1">
      <c r="A53" s="47"/>
      <c r="B53" s="61" t="s">
        <v>139</v>
      </c>
      <c r="C53" s="47"/>
      <c r="D53" s="58">
        <f>F125</f>
        <v>500000</v>
      </c>
      <c r="E53" s="58">
        <f>D53</f>
        <v>500000</v>
      </c>
    </row>
    <row r="54" spans="1:7" ht="36.75" customHeight="1">
      <c r="A54" s="47"/>
      <c r="B54" s="61" t="s">
        <v>141</v>
      </c>
      <c r="C54" s="47"/>
      <c r="D54" s="58">
        <f>F145</f>
        <v>500000</v>
      </c>
      <c r="E54" s="58">
        <f>D54</f>
        <v>500000</v>
      </c>
    </row>
    <row r="55" spans="1:7" ht="36.75" customHeight="1">
      <c r="A55" s="47"/>
      <c r="B55" s="93" t="s">
        <v>142</v>
      </c>
      <c r="C55" s="92"/>
      <c r="D55" s="58">
        <f>'[1]22.01.2020'!$D$14</f>
        <v>500000</v>
      </c>
      <c r="E55" s="58">
        <f>D55</f>
        <v>500000</v>
      </c>
    </row>
    <row r="56" spans="1:7" ht="44.25" customHeight="1">
      <c r="A56" s="47"/>
      <c r="B56" s="61" t="s">
        <v>161</v>
      </c>
      <c r="C56" s="89"/>
      <c r="D56" s="58">
        <v>380235</v>
      </c>
      <c r="E56" s="58">
        <f>D56</f>
        <v>380235</v>
      </c>
    </row>
    <row r="57" spans="1:7" ht="66.75" customHeight="1">
      <c r="A57" s="47"/>
      <c r="B57" s="61" t="s">
        <v>162</v>
      </c>
      <c r="C57" s="89"/>
      <c r="D57" s="58">
        <v>700000</v>
      </c>
      <c r="E57" s="58">
        <f t="shared" ref="E57:E58" si="0">D57</f>
        <v>700000</v>
      </c>
    </row>
    <row r="58" spans="1:7" ht="53.25" customHeight="1">
      <c r="A58" s="47"/>
      <c r="B58" s="93" t="s">
        <v>169</v>
      </c>
      <c r="C58" s="92"/>
      <c r="D58" s="58">
        <v>500000</v>
      </c>
      <c r="E58" s="58">
        <f t="shared" si="0"/>
        <v>500000</v>
      </c>
    </row>
    <row r="59" spans="1:7" ht="17.25" customHeight="1">
      <c r="A59" s="157" t="s">
        <v>18</v>
      </c>
      <c r="B59" s="157"/>
      <c r="C59" s="106"/>
      <c r="D59" s="56">
        <f>D44+D48+D51</f>
        <v>4043134.09</v>
      </c>
      <c r="E59" s="56">
        <f>C59+D59</f>
        <v>4043134.09</v>
      </c>
    </row>
    <row r="60" spans="1:7" ht="17.25" customHeight="1">
      <c r="A60" s="130"/>
      <c r="B60" s="130"/>
      <c r="C60" s="130"/>
      <c r="D60" s="131"/>
      <c r="E60" s="131"/>
    </row>
    <row r="61" spans="1:7" ht="17.25" customHeight="1">
      <c r="A61" s="130"/>
      <c r="B61" s="130"/>
      <c r="C61" s="130"/>
      <c r="D61" s="131"/>
      <c r="E61" s="131"/>
    </row>
    <row r="62" spans="1:7" ht="6" customHeight="1">
      <c r="A62" s="46"/>
    </row>
    <row r="63" spans="1:7" ht="15.75">
      <c r="A63" s="158" t="s">
        <v>22</v>
      </c>
      <c r="B63" s="139" t="s">
        <v>20</v>
      </c>
      <c r="C63" s="139"/>
      <c r="D63" s="139"/>
      <c r="E63" s="139"/>
      <c r="F63" s="139"/>
      <c r="G63" s="139"/>
    </row>
    <row r="64" spans="1:7" ht="9" customHeight="1">
      <c r="A64" s="158"/>
    </row>
    <row r="65" spans="1:7" ht="15.75">
      <c r="A65" s="46"/>
      <c r="E65" s="63" t="s">
        <v>14</v>
      </c>
    </row>
    <row r="66" spans="1:7" ht="31.5">
      <c r="A66" s="47" t="s">
        <v>11</v>
      </c>
      <c r="B66" s="47" t="s">
        <v>21</v>
      </c>
      <c r="C66" s="47" t="s">
        <v>16</v>
      </c>
      <c r="D66" s="47" t="s">
        <v>17</v>
      </c>
      <c r="E66" s="47" t="s">
        <v>18</v>
      </c>
    </row>
    <row r="67" spans="1:7" ht="15.75">
      <c r="A67" s="47">
        <v>1</v>
      </c>
      <c r="B67" s="47">
        <v>2</v>
      </c>
      <c r="C67" s="47">
        <v>3</v>
      </c>
      <c r="D67" s="47">
        <v>4</v>
      </c>
      <c r="E67" s="47">
        <v>5</v>
      </c>
    </row>
    <row r="68" spans="1:7" ht="41.25" customHeight="1">
      <c r="A68" s="47">
        <v>1</v>
      </c>
      <c r="B68" s="64" t="s">
        <v>130</v>
      </c>
      <c r="C68" s="65"/>
      <c r="D68" s="66">
        <f>462899.09+1580235</f>
        <v>2043134.09</v>
      </c>
      <c r="E68" s="66">
        <f>D68</f>
        <v>2043134.09</v>
      </c>
    </row>
    <row r="69" spans="1:7" ht="15.75">
      <c r="A69" s="157" t="s">
        <v>18</v>
      </c>
      <c r="B69" s="157"/>
      <c r="C69" s="67"/>
      <c r="D69" s="68">
        <f>SUM(D68:D68)</f>
        <v>2043134.09</v>
      </c>
      <c r="E69" s="68">
        <f>SUM(E68:E68)</f>
        <v>2043134.09</v>
      </c>
    </row>
    <row r="70" spans="1:7" ht="15" customHeight="1">
      <c r="A70" s="46"/>
    </row>
    <row r="71" spans="1:7" ht="15.75">
      <c r="A71" s="107" t="s">
        <v>50</v>
      </c>
      <c r="B71" s="139" t="s">
        <v>23</v>
      </c>
      <c r="C71" s="139"/>
      <c r="D71" s="139"/>
      <c r="E71" s="139"/>
      <c r="F71" s="139"/>
      <c r="G71" s="139"/>
    </row>
    <row r="72" spans="1:7" ht="15.75">
      <c r="A72" s="46"/>
    </row>
    <row r="73" spans="1:7" ht="37.5" customHeight="1">
      <c r="A73" s="47" t="s">
        <v>11</v>
      </c>
      <c r="B73" s="47" t="s">
        <v>24</v>
      </c>
      <c r="C73" s="47" t="s">
        <v>25</v>
      </c>
      <c r="D73" s="47" t="s">
        <v>26</v>
      </c>
      <c r="E73" s="47" t="s">
        <v>16</v>
      </c>
      <c r="F73" s="47" t="s">
        <v>17</v>
      </c>
      <c r="G73" s="47" t="s">
        <v>18</v>
      </c>
    </row>
    <row r="74" spans="1:7" ht="15.75">
      <c r="A74" s="47">
        <v>1</v>
      </c>
      <c r="B74" s="47">
        <v>2</v>
      </c>
      <c r="C74" s="47">
        <v>3</v>
      </c>
      <c r="D74" s="47">
        <v>4</v>
      </c>
      <c r="E74" s="47">
        <v>5</v>
      </c>
      <c r="F74" s="47">
        <v>6</v>
      </c>
      <c r="G74" s="47">
        <v>7</v>
      </c>
    </row>
    <row r="75" spans="1:7" ht="28.5">
      <c r="A75" s="106">
        <v>1</v>
      </c>
      <c r="B75" s="109" t="s">
        <v>92</v>
      </c>
      <c r="C75" s="47" t="s">
        <v>105</v>
      </c>
      <c r="D75" s="69" t="s">
        <v>125</v>
      </c>
      <c r="E75" s="47"/>
      <c r="F75" s="56">
        <f>F76+F95+F88</f>
        <v>399000</v>
      </c>
      <c r="G75" s="56">
        <f>F75</f>
        <v>399000</v>
      </c>
    </row>
    <row r="76" spans="1:7" ht="23.25" customHeight="1">
      <c r="A76" s="47"/>
      <c r="B76" s="70" t="s">
        <v>147</v>
      </c>
      <c r="C76" s="69"/>
      <c r="D76" s="69"/>
      <c r="E76" s="47"/>
      <c r="F76" s="60">
        <f>F78</f>
        <v>199000</v>
      </c>
      <c r="G76" s="60">
        <f>F76</f>
        <v>199000</v>
      </c>
    </row>
    <row r="77" spans="1:7" ht="15.75">
      <c r="A77" s="47">
        <v>1</v>
      </c>
      <c r="B77" s="71" t="s">
        <v>27</v>
      </c>
      <c r="C77" s="69" t="s">
        <v>97</v>
      </c>
      <c r="D77" s="69" t="s">
        <v>97</v>
      </c>
      <c r="E77" s="47"/>
      <c r="F77" s="47"/>
      <c r="G77" s="47"/>
    </row>
    <row r="78" spans="1:7" ht="30">
      <c r="A78" s="47"/>
      <c r="B78" s="72" t="s">
        <v>98</v>
      </c>
      <c r="C78" s="69" t="s">
        <v>114</v>
      </c>
      <c r="D78" s="69" t="s">
        <v>125</v>
      </c>
      <c r="E78" s="47"/>
      <c r="F78" s="116">
        <v>199000</v>
      </c>
      <c r="G78" s="58">
        <f>F78</f>
        <v>199000</v>
      </c>
    </row>
    <row r="79" spans="1:7" ht="18.75" customHeight="1">
      <c r="A79" s="47"/>
      <c r="B79" s="73" t="s">
        <v>99</v>
      </c>
      <c r="C79" s="74" t="s">
        <v>100</v>
      </c>
      <c r="D79" s="75" t="s">
        <v>101</v>
      </c>
      <c r="E79" s="47"/>
      <c r="F79" s="116">
        <v>18800</v>
      </c>
      <c r="G79" s="58">
        <f>F79</f>
        <v>18800</v>
      </c>
    </row>
    <row r="80" spans="1:7" ht="15.75">
      <c r="A80" s="47">
        <v>2</v>
      </c>
      <c r="B80" s="71" t="s">
        <v>28</v>
      </c>
      <c r="C80" s="69" t="s">
        <v>97</v>
      </c>
      <c r="D80" s="69" t="s">
        <v>97</v>
      </c>
      <c r="E80" s="47"/>
      <c r="F80" s="69" t="s">
        <v>97</v>
      </c>
      <c r="G80" s="47"/>
    </row>
    <row r="81" spans="1:7" ht="30">
      <c r="A81" s="47"/>
      <c r="B81" s="72" t="s">
        <v>102</v>
      </c>
      <c r="C81" s="74" t="s">
        <v>100</v>
      </c>
      <c r="D81" s="69" t="s">
        <v>103</v>
      </c>
      <c r="E81" s="47"/>
      <c r="F81" s="116">
        <f>F78/F83</f>
        <v>2500</v>
      </c>
      <c r="G81" s="58">
        <f>F81</f>
        <v>2500</v>
      </c>
    </row>
    <row r="82" spans="1:7" ht="15.75">
      <c r="A82" s="47">
        <v>3</v>
      </c>
      <c r="B82" s="71" t="s">
        <v>29</v>
      </c>
      <c r="C82" s="69" t="s">
        <v>97</v>
      </c>
      <c r="D82" s="69" t="s">
        <v>97</v>
      </c>
      <c r="E82" s="47"/>
      <c r="F82" s="69" t="s">
        <v>97</v>
      </c>
      <c r="G82" s="47"/>
    </row>
    <row r="83" spans="1:7" ht="19.5" customHeight="1">
      <c r="A83" s="47"/>
      <c r="B83" s="73" t="s">
        <v>104</v>
      </c>
      <c r="C83" s="69" t="s">
        <v>105</v>
      </c>
      <c r="D83" s="69" t="s">
        <v>106</v>
      </c>
      <c r="E83" s="47"/>
      <c r="F83" s="122">
        <v>79.599999999999994</v>
      </c>
      <c r="G83" s="59">
        <f>F83</f>
        <v>79.599999999999994</v>
      </c>
    </row>
    <row r="84" spans="1:7" ht="15.75">
      <c r="A84" s="47">
        <v>4</v>
      </c>
      <c r="B84" s="71" t="s">
        <v>30</v>
      </c>
      <c r="C84" s="69" t="s">
        <v>97</v>
      </c>
      <c r="D84" s="69" t="s">
        <v>97</v>
      </c>
      <c r="E84" s="47"/>
      <c r="F84" s="69" t="s">
        <v>97</v>
      </c>
      <c r="G84" s="47"/>
    </row>
    <row r="85" spans="1:7" ht="33" customHeight="1">
      <c r="A85" s="47"/>
      <c r="B85" s="72" t="s">
        <v>107</v>
      </c>
      <c r="C85" s="69" t="s">
        <v>108</v>
      </c>
      <c r="D85" s="69" t="s">
        <v>106</v>
      </c>
      <c r="E85" s="47"/>
      <c r="F85" s="118">
        <f>F81/F79*100</f>
        <v>13.297872340425531</v>
      </c>
      <c r="G85" s="59">
        <f>F85</f>
        <v>13.297872340425531</v>
      </c>
    </row>
    <row r="86" spans="1:7" ht="30" customHeight="1">
      <c r="A86" s="47"/>
      <c r="B86" s="159" t="s">
        <v>148</v>
      </c>
      <c r="C86" s="160"/>
      <c r="D86" s="69"/>
      <c r="E86" s="47"/>
      <c r="F86" s="118"/>
      <c r="G86" s="59"/>
    </row>
    <row r="87" spans="1:7" ht="15.75">
      <c r="A87" s="47">
        <v>1</v>
      </c>
      <c r="B87" s="71" t="s">
        <v>27</v>
      </c>
      <c r="C87" s="98"/>
      <c r="D87" s="69"/>
      <c r="E87" s="47"/>
      <c r="F87" s="118"/>
      <c r="G87" s="59"/>
    </row>
    <row r="88" spans="1:7" ht="48.75" customHeight="1">
      <c r="A88" s="47"/>
      <c r="B88" s="79" t="s">
        <v>149</v>
      </c>
      <c r="C88" s="69" t="s">
        <v>105</v>
      </c>
      <c r="D88" s="69" t="s">
        <v>153</v>
      </c>
      <c r="E88" s="47"/>
      <c r="F88" s="123">
        <v>100000</v>
      </c>
      <c r="G88" s="56">
        <f>F88</f>
        <v>100000</v>
      </c>
    </row>
    <row r="89" spans="1:7" ht="15.75">
      <c r="A89" s="47">
        <v>2</v>
      </c>
      <c r="B89" s="71" t="s">
        <v>28</v>
      </c>
      <c r="C89" s="69"/>
      <c r="D89" s="69"/>
      <c r="E89" s="47"/>
      <c r="F89" s="118"/>
      <c r="G89" s="59"/>
    </row>
    <row r="90" spans="1:7" ht="48" customHeight="1">
      <c r="A90" s="47"/>
      <c r="B90" s="79" t="s">
        <v>150</v>
      </c>
      <c r="C90" s="69" t="s">
        <v>115</v>
      </c>
      <c r="D90" s="69" t="s">
        <v>103</v>
      </c>
      <c r="E90" s="47"/>
      <c r="F90" s="118">
        <v>1</v>
      </c>
      <c r="G90" s="59">
        <f>F90</f>
        <v>1</v>
      </c>
    </row>
    <row r="91" spans="1:7" ht="15.75">
      <c r="A91" s="47">
        <v>3</v>
      </c>
      <c r="B91" s="71" t="s">
        <v>29</v>
      </c>
      <c r="C91" s="77"/>
      <c r="D91" s="69"/>
      <c r="E91" s="47"/>
      <c r="F91" s="118"/>
      <c r="G91" s="59"/>
    </row>
    <row r="92" spans="1:7" ht="38.25">
      <c r="A92" s="47"/>
      <c r="B92" s="129" t="s">
        <v>151</v>
      </c>
      <c r="C92" s="69" t="s">
        <v>105</v>
      </c>
      <c r="D92" s="69" t="s">
        <v>106</v>
      </c>
      <c r="E92" s="47"/>
      <c r="F92" s="118">
        <v>100000</v>
      </c>
      <c r="G92" s="59">
        <f>F92</f>
        <v>100000</v>
      </c>
    </row>
    <row r="93" spans="1:7" ht="15.75">
      <c r="A93" s="47">
        <v>4</v>
      </c>
      <c r="B93" s="71" t="s">
        <v>30</v>
      </c>
      <c r="C93" s="69"/>
      <c r="D93" s="69"/>
      <c r="E93" s="47"/>
      <c r="F93" s="118"/>
      <c r="G93" s="59"/>
    </row>
    <row r="94" spans="1:7" ht="54" customHeight="1">
      <c r="A94" s="47"/>
      <c r="B94" s="79" t="s">
        <v>177</v>
      </c>
      <c r="C94" s="69" t="s">
        <v>108</v>
      </c>
      <c r="D94" s="69" t="s">
        <v>106</v>
      </c>
      <c r="E94" s="47"/>
      <c r="F94" s="118">
        <v>100</v>
      </c>
      <c r="G94" s="59">
        <f>F94</f>
        <v>100</v>
      </c>
    </row>
    <row r="95" spans="1:7" ht="27" customHeight="1">
      <c r="A95" s="47"/>
      <c r="B95" s="164" t="s">
        <v>158</v>
      </c>
      <c r="C95" s="147"/>
      <c r="D95" s="69"/>
      <c r="E95" s="47"/>
      <c r="F95" s="123">
        <f>F97</f>
        <v>100000</v>
      </c>
      <c r="G95" s="56">
        <f>F95</f>
        <v>100000</v>
      </c>
    </row>
    <row r="96" spans="1:7" ht="15.75">
      <c r="A96" s="47">
        <v>1</v>
      </c>
      <c r="B96" s="71" t="s">
        <v>27</v>
      </c>
      <c r="C96" s="69"/>
      <c r="D96" s="69"/>
      <c r="E96" s="47"/>
      <c r="F96" s="69"/>
      <c r="G96" s="47"/>
    </row>
    <row r="97" spans="1:7" ht="30">
      <c r="A97" s="47"/>
      <c r="B97" s="72" t="s">
        <v>176</v>
      </c>
      <c r="C97" s="69" t="s">
        <v>105</v>
      </c>
      <c r="D97" s="69" t="s">
        <v>103</v>
      </c>
      <c r="E97" s="47"/>
      <c r="F97" s="118">
        <f>105500-5500</f>
        <v>100000</v>
      </c>
      <c r="G97" s="59">
        <f>F97</f>
        <v>100000</v>
      </c>
    </row>
    <row r="98" spans="1:7" ht="15.75">
      <c r="A98" s="47">
        <v>2</v>
      </c>
      <c r="B98" s="71" t="s">
        <v>28</v>
      </c>
      <c r="C98" s="69"/>
      <c r="D98" s="69"/>
      <c r="E98" s="47"/>
      <c r="F98" s="69"/>
      <c r="G98" s="47"/>
    </row>
    <row r="99" spans="1:7" ht="22.5" customHeight="1">
      <c r="A99" s="47"/>
      <c r="B99" s="76" t="s">
        <v>110</v>
      </c>
      <c r="C99" s="69" t="s">
        <v>111</v>
      </c>
      <c r="D99" s="69" t="s">
        <v>103</v>
      </c>
      <c r="E99" s="47"/>
      <c r="F99" s="69">
        <v>28</v>
      </c>
      <c r="G99" s="59">
        <f>F99</f>
        <v>28</v>
      </c>
    </row>
    <row r="100" spans="1:7" ht="15.75">
      <c r="A100" s="47">
        <v>3</v>
      </c>
      <c r="B100" s="71" t="s">
        <v>29</v>
      </c>
      <c r="C100" s="77"/>
      <c r="D100" s="69"/>
      <c r="E100" s="47"/>
      <c r="F100" s="69"/>
      <c r="G100" s="47"/>
    </row>
    <row r="101" spans="1:7" ht="30">
      <c r="A101" s="65"/>
      <c r="B101" s="72" t="s">
        <v>112</v>
      </c>
      <c r="C101" s="69" t="s">
        <v>105</v>
      </c>
      <c r="D101" s="69" t="s">
        <v>106</v>
      </c>
      <c r="E101" s="47"/>
      <c r="F101" s="118">
        <f>F97/F99</f>
        <v>3571.4285714285716</v>
      </c>
      <c r="G101" s="59">
        <f>F101</f>
        <v>3571.4285714285716</v>
      </c>
    </row>
    <row r="102" spans="1:7" ht="15.75">
      <c r="A102" s="47">
        <v>4</v>
      </c>
      <c r="B102" s="71" t="s">
        <v>30</v>
      </c>
      <c r="C102" s="69"/>
      <c r="D102" s="69"/>
      <c r="E102" s="47"/>
      <c r="F102" s="69"/>
      <c r="G102" s="47"/>
    </row>
    <row r="103" spans="1:7" ht="15.75">
      <c r="A103" s="47"/>
      <c r="B103" s="73" t="s">
        <v>113</v>
      </c>
      <c r="C103" s="69" t="s">
        <v>105</v>
      </c>
      <c r="D103" s="69" t="s">
        <v>106</v>
      </c>
      <c r="E103" s="47"/>
      <c r="F103" s="118">
        <f>F97</f>
        <v>100000</v>
      </c>
      <c r="G103" s="59">
        <f>F103</f>
        <v>100000</v>
      </c>
    </row>
    <row r="104" spans="1:7" ht="23.25" customHeight="1">
      <c r="A104" s="106">
        <v>2</v>
      </c>
      <c r="B104" s="124" t="s">
        <v>131</v>
      </c>
      <c r="C104" s="69"/>
      <c r="D104" s="69"/>
      <c r="E104" s="47"/>
      <c r="F104" s="118"/>
      <c r="G104" s="59"/>
    </row>
    <row r="105" spans="1:7" ht="23.25" customHeight="1">
      <c r="A105" s="47"/>
      <c r="B105" s="125" t="s">
        <v>132</v>
      </c>
      <c r="C105" s="69"/>
      <c r="D105" s="69"/>
      <c r="E105" s="47"/>
      <c r="F105" s="123">
        <f>F107</f>
        <v>63899.09</v>
      </c>
      <c r="G105" s="56">
        <f>F105</f>
        <v>63899.09</v>
      </c>
    </row>
    <row r="106" spans="1:7" ht="23.25" customHeight="1">
      <c r="A106" s="47">
        <v>1</v>
      </c>
      <c r="B106" s="71" t="s">
        <v>27</v>
      </c>
      <c r="C106" s="69"/>
      <c r="D106" s="69"/>
      <c r="E106" s="47"/>
      <c r="F106" s="118"/>
      <c r="G106" s="59"/>
    </row>
    <row r="107" spans="1:7" ht="23.25" customHeight="1">
      <c r="A107" s="47"/>
      <c r="B107" s="126" t="s">
        <v>133</v>
      </c>
      <c r="C107" s="69" t="s">
        <v>105</v>
      </c>
      <c r="D107" s="69" t="s">
        <v>103</v>
      </c>
      <c r="E107" s="47"/>
      <c r="F107" s="118">
        <f>49000+14899.09</f>
        <v>63899.09</v>
      </c>
      <c r="G107" s="59">
        <f>F107</f>
        <v>63899.09</v>
      </c>
    </row>
    <row r="108" spans="1:7" ht="15.75">
      <c r="A108" s="47">
        <v>2</v>
      </c>
      <c r="B108" s="71" t="s">
        <v>28</v>
      </c>
      <c r="C108" s="69"/>
      <c r="D108" s="69"/>
      <c r="E108" s="47"/>
      <c r="F108" s="118"/>
      <c r="G108" s="59"/>
    </row>
    <row r="109" spans="1:7" ht="22.5" customHeight="1">
      <c r="A109" s="47"/>
      <c r="B109" s="73" t="s">
        <v>134</v>
      </c>
      <c r="C109" s="69" t="s">
        <v>111</v>
      </c>
      <c r="D109" s="69" t="s">
        <v>103</v>
      </c>
      <c r="E109" s="47"/>
      <c r="F109" s="116">
        <v>20</v>
      </c>
      <c r="G109" s="59">
        <f>F109</f>
        <v>20</v>
      </c>
    </row>
    <row r="110" spans="1:7" ht="15.75">
      <c r="A110" s="47">
        <v>3</v>
      </c>
      <c r="B110" s="71" t="s">
        <v>29</v>
      </c>
      <c r="C110" s="77"/>
      <c r="D110" s="69"/>
      <c r="E110" s="47"/>
      <c r="F110" s="118"/>
      <c r="G110" s="59"/>
    </row>
    <row r="111" spans="1:7" ht="21.75" customHeight="1">
      <c r="A111" s="47"/>
      <c r="B111" s="73" t="s">
        <v>135</v>
      </c>
      <c r="C111" s="69" t="s">
        <v>105</v>
      </c>
      <c r="D111" s="69" t="s">
        <v>106</v>
      </c>
      <c r="E111" s="47"/>
      <c r="F111" s="118">
        <f>F107/F109</f>
        <v>3194.9544999999998</v>
      </c>
      <c r="G111" s="59">
        <f>F111</f>
        <v>3194.9544999999998</v>
      </c>
    </row>
    <row r="112" spans="1:7" ht="15.75">
      <c r="A112" s="47">
        <v>4</v>
      </c>
      <c r="B112" s="71" t="s">
        <v>30</v>
      </c>
      <c r="C112" s="69"/>
      <c r="D112" s="69"/>
      <c r="E112" s="47"/>
      <c r="F112" s="118"/>
      <c r="G112" s="59"/>
    </row>
    <row r="113" spans="1:7" ht="39" customHeight="1">
      <c r="A113" s="47"/>
      <c r="B113" s="72" t="s">
        <v>178</v>
      </c>
      <c r="C113" s="69" t="s">
        <v>108</v>
      </c>
      <c r="D113" s="69" t="s">
        <v>106</v>
      </c>
      <c r="E113" s="47"/>
      <c r="F113" s="118">
        <v>100</v>
      </c>
      <c r="G113" s="59">
        <f>F113</f>
        <v>100</v>
      </c>
    </row>
    <row r="114" spans="1:7" ht="36" customHeight="1">
      <c r="A114" s="106">
        <v>2</v>
      </c>
      <c r="B114" s="165" t="s">
        <v>95</v>
      </c>
      <c r="C114" s="165"/>
      <c r="D114" s="69"/>
      <c r="E114" s="47"/>
      <c r="F114" s="118"/>
      <c r="G114" s="59"/>
    </row>
    <row r="115" spans="1:7" ht="33" customHeight="1">
      <c r="A115" s="47"/>
      <c r="B115" s="62" t="s">
        <v>96</v>
      </c>
      <c r="C115" s="69" t="s">
        <v>105</v>
      </c>
      <c r="D115" s="69" t="s">
        <v>125</v>
      </c>
      <c r="E115" s="47"/>
      <c r="F115" s="123">
        <f>F116+F125+F134+F145</f>
        <v>2000000</v>
      </c>
      <c r="G115" s="56">
        <f>F115</f>
        <v>2000000</v>
      </c>
    </row>
    <row r="116" spans="1:7" ht="31.5" customHeight="1">
      <c r="A116" s="47"/>
      <c r="B116" s="159" t="s">
        <v>205</v>
      </c>
      <c r="C116" s="160"/>
      <c r="D116" s="69"/>
      <c r="E116" s="47"/>
      <c r="F116" s="115">
        <f>F118</f>
        <v>500000</v>
      </c>
      <c r="G116" s="60">
        <f>F116</f>
        <v>500000</v>
      </c>
    </row>
    <row r="117" spans="1:7" ht="15.75">
      <c r="A117" s="47">
        <v>1</v>
      </c>
      <c r="B117" s="71" t="s">
        <v>27</v>
      </c>
      <c r="C117" s="69"/>
      <c r="D117" s="69"/>
      <c r="E117" s="47"/>
      <c r="F117" s="116"/>
      <c r="G117" s="58"/>
    </row>
    <row r="118" spans="1:7" ht="56.25" customHeight="1">
      <c r="A118" s="47"/>
      <c r="B118" s="79" t="s">
        <v>179</v>
      </c>
      <c r="C118" s="69" t="s">
        <v>105</v>
      </c>
      <c r="D118" s="78" t="s">
        <v>138</v>
      </c>
      <c r="E118" s="47"/>
      <c r="F118" s="116">
        <f>500000</f>
        <v>500000</v>
      </c>
      <c r="G118" s="58">
        <f>F118</f>
        <v>500000</v>
      </c>
    </row>
    <row r="119" spans="1:7" ht="15.75">
      <c r="A119" s="47">
        <v>2</v>
      </c>
      <c r="B119" s="71" t="s">
        <v>28</v>
      </c>
      <c r="C119" s="69"/>
      <c r="D119" s="69"/>
      <c r="E119" s="47"/>
      <c r="F119" s="116"/>
      <c r="G119" s="58"/>
    </row>
    <row r="120" spans="1:7" ht="30.75" customHeight="1">
      <c r="A120" s="47"/>
      <c r="B120" s="79" t="s">
        <v>180</v>
      </c>
      <c r="C120" s="80" t="s">
        <v>117</v>
      </c>
      <c r="D120" s="80" t="s">
        <v>116</v>
      </c>
      <c r="E120" s="47"/>
      <c r="F120" s="118">
        <f>F118/F122</f>
        <v>142.85714285714286</v>
      </c>
      <c r="G120" s="59">
        <f>F120</f>
        <v>142.85714285714286</v>
      </c>
    </row>
    <row r="121" spans="1:7" ht="15.75">
      <c r="A121" s="47">
        <v>3</v>
      </c>
      <c r="B121" s="71" t="s">
        <v>29</v>
      </c>
      <c r="C121" s="69"/>
      <c r="D121" s="69"/>
      <c r="E121" s="47"/>
      <c r="F121" s="116"/>
      <c r="G121" s="58"/>
    </row>
    <row r="122" spans="1:7" ht="45" customHeight="1">
      <c r="A122" s="47"/>
      <c r="B122" s="79" t="s">
        <v>181</v>
      </c>
      <c r="C122" s="80" t="s">
        <v>114</v>
      </c>
      <c r="D122" s="80" t="s">
        <v>106</v>
      </c>
      <c r="E122" s="47"/>
      <c r="F122" s="116">
        <v>3500</v>
      </c>
      <c r="G122" s="58">
        <f>F122</f>
        <v>3500</v>
      </c>
    </row>
    <row r="123" spans="1:7" ht="15.75">
      <c r="A123" s="47">
        <v>4</v>
      </c>
      <c r="B123" s="71" t="s">
        <v>30</v>
      </c>
      <c r="C123" s="69"/>
      <c r="D123" s="69"/>
      <c r="E123" s="47"/>
      <c r="F123" s="116"/>
      <c r="G123" s="58"/>
    </row>
    <row r="124" spans="1:7" ht="46.5" customHeight="1">
      <c r="A124" s="47"/>
      <c r="B124" s="79" t="s">
        <v>182</v>
      </c>
      <c r="C124" s="69" t="s">
        <v>108</v>
      </c>
      <c r="D124" s="69" t="s">
        <v>106</v>
      </c>
      <c r="E124" s="47"/>
      <c r="F124" s="116">
        <v>100</v>
      </c>
      <c r="G124" s="58">
        <v>100</v>
      </c>
    </row>
    <row r="125" spans="1:7" ht="33" customHeight="1">
      <c r="A125" s="47"/>
      <c r="B125" s="159" t="s">
        <v>139</v>
      </c>
      <c r="C125" s="160"/>
      <c r="D125" s="69"/>
      <c r="E125" s="47"/>
      <c r="F125" s="115">
        <f>F127</f>
        <v>500000</v>
      </c>
      <c r="G125" s="60">
        <f>F125</f>
        <v>500000</v>
      </c>
    </row>
    <row r="126" spans="1:7" ht="15.75">
      <c r="A126" s="47">
        <v>1</v>
      </c>
      <c r="B126" s="71" t="s">
        <v>27</v>
      </c>
      <c r="C126" s="69"/>
      <c r="D126" s="69"/>
      <c r="E126" s="47"/>
      <c r="F126" s="116"/>
      <c r="G126" s="58"/>
    </row>
    <row r="127" spans="1:7" ht="46.5" customHeight="1">
      <c r="A127" s="47"/>
      <c r="B127" s="79" t="s">
        <v>184</v>
      </c>
      <c r="C127" s="69" t="s">
        <v>105</v>
      </c>
      <c r="D127" s="78" t="s">
        <v>138</v>
      </c>
      <c r="E127" s="47"/>
      <c r="F127" s="116">
        <v>500000</v>
      </c>
      <c r="G127" s="58">
        <f>F127</f>
        <v>500000</v>
      </c>
    </row>
    <row r="128" spans="1:7" ht="15.75">
      <c r="A128" s="47">
        <v>2</v>
      </c>
      <c r="B128" s="71" t="s">
        <v>28</v>
      </c>
      <c r="C128" s="69"/>
      <c r="D128" s="69"/>
      <c r="E128" s="47"/>
      <c r="F128" s="116"/>
      <c r="G128" s="58"/>
    </row>
    <row r="129" spans="1:7" ht="25.5">
      <c r="A129" s="47"/>
      <c r="B129" s="79" t="s">
        <v>188</v>
      </c>
      <c r="C129" s="80" t="s">
        <v>117</v>
      </c>
      <c r="D129" s="80" t="s">
        <v>116</v>
      </c>
      <c r="E129" s="47"/>
      <c r="F129" s="116">
        <f>F127/F131</f>
        <v>142.85714285714286</v>
      </c>
      <c r="G129" s="58">
        <f>F129</f>
        <v>142.85714285714286</v>
      </c>
    </row>
    <row r="130" spans="1:7" ht="15.75">
      <c r="A130" s="47">
        <v>3</v>
      </c>
      <c r="B130" s="71" t="s">
        <v>29</v>
      </c>
      <c r="C130" s="69"/>
      <c r="D130" s="69"/>
      <c r="E130" s="47"/>
      <c r="F130" s="116"/>
      <c r="G130" s="58"/>
    </row>
    <row r="131" spans="1:7" ht="44.25" customHeight="1">
      <c r="A131" s="47"/>
      <c r="B131" s="79" t="s">
        <v>189</v>
      </c>
      <c r="C131" s="80" t="s">
        <v>114</v>
      </c>
      <c r="D131" s="80" t="s">
        <v>106</v>
      </c>
      <c r="E131" s="47"/>
      <c r="F131" s="116">
        <v>3500</v>
      </c>
      <c r="G131" s="58">
        <f>F131</f>
        <v>3500</v>
      </c>
    </row>
    <row r="132" spans="1:7" ht="15.75">
      <c r="A132" s="47">
        <v>4</v>
      </c>
      <c r="B132" s="71" t="s">
        <v>30</v>
      </c>
      <c r="C132" s="69"/>
      <c r="D132" s="69"/>
      <c r="E132" s="47"/>
      <c r="F132" s="116"/>
      <c r="G132" s="58"/>
    </row>
    <row r="133" spans="1:7" ht="38.25">
      <c r="A133" s="47"/>
      <c r="B133" s="79" t="s">
        <v>195</v>
      </c>
      <c r="C133" s="69" t="s">
        <v>108</v>
      </c>
      <c r="D133" s="69" t="s">
        <v>106</v>
      </c>
      <c r="E133" s="47"/>
      <c r="F133" s="116">
        <v>100</v>
      </c>
      <c r="G133" s="58">
        <f>F133</f>
        <v>100</v>
      </c>
    </row>
    <row r="134" spans="1:7" ht="27.75" customHeight="1">
      <c r="A134" s="47"/>
      <c r="B134" s="155" t="s">
        <v>141</v>
      </c>
      <c r="C134" s="156"/>
      <c r="D134" s="69"/>
      <c r="E134" s="47"/>
      <c r="F134" s="115">
        <f>F136</f>
        <v>500000</v>
      </c>
      <c r="G134" s="60">
        <f>G136</f>
        <v>500000</v>
      </c>
    </row>
    <row r="135" spans="1:7" ht="15.75">
      <c r="A135" s="47">
        <v>1</v>
      </c>
      <c r="B135" s="71" t="s">
        <v>27</v>
      </c>
      <c r="C135" s="69"/>
      <c r="D135" s="69"/>
      <c r="E135" s="47"/>
      <c r="F135" s="116"/>
      <c r="G135" s="58"/>
    </row>
    <row r="136" spans="1:7" ht="38.25">
      <c r="A136" s="47"/>
      <c r="B136" s="79" t="s">
        <v>185</v>
      </c>
      <c r="C136" s="69" t="s">
        <v>105</v>
      </c>
      <c r="D136" s="78" t="s">
        <v>138</v>
      </c>
      <c r="E136" s="47"/>
      <c r="F136" s="116">
        <v>500000</v>
      </c>
      <c r="G136" s="58">
        <f>F136</f>
        <v>500000</v>
      </c>
    </row>
    <row r="137" spans="1:7" ht="15.75">
      <c r="A137" s="47">
        <v>2</v>
      </c>
      <c r="B137" s="71" t="s">
        <v>28</v>
      </c>
      <c r="C137" s="69"/>
      <c r="D137" s="69"/>
      <c r="E137" s="47"/>
      <c r="F137" s="116"/>
      <c r="G137" s="58"/>
    </row>
    <row r="138" spans="1:7" ht="51">
      <c r="A138" s="47"/>
      <c r="B138" s="79" t="s">
        <v>190</v>
      </c>
      <c r="C138" s="80" t="s">
        <v>115</v>
      </c>
      <c r="D138" s="80" t="s">
        <v>116</v>
      </c>
      <c r="E138" s="47"/>
      <c r="F138" s="116">
        <v>1</v>
      </c>
      <c r="G138" s="58">
        <f>F138</f>
        <v>1</v>
      </c>
    </row>
    <row r="139" spans="1:7" ht="28.5" customHeight="1">
      <c r="A139" s="47"/>
      <c r="B139" s="79" t="s">
        <v>191</v>
      </c>
      <c r="C139" s="80" t="s">
        <v>117</v>
      </c>
      <c r="D139" s="80" t="s">
        <v>116</v>
      </c>
      <c r="E139" s="47"/>
      <c r="F139" s="116">
        <f>(F136-F141)/F142</f>
        <v>120</v>
      </c>
      <c r="G139" s="58">
        <f>F139</f>
        <v>120</v>
      </c>
    </row>
    <row r="140" spans="1:7" ht="15.75">
      <c r="A140" s="47">
        <v>3</v>
      </c>
      <c r="B140" s="71" t="s">
        <v>29</v>
      </c>
      <c r="C140" s="69"/>
      <c r="D140" s="69"/>
      <c r="E140" s="47"/>
      <c r="F140" s="116"/>
      <c r="G140" s="58"/>
    </row>
    <row r="141" spans="1:7" ht="51.75" customHeight="1">
      <c r="A141" s="47"/>
      <c r="B141" s="79" t="s">
        <v>192</v>
      </c>
      <c r="C141" s="80" t="s">
        <v>114</v>
      </c>
      <c r="D141" s="80" t="s">
        <v>106</v>
      </c>
      <c r="E141" s="47"/>
      <c r="F141" s="116">
        <v>80000</v>
      </c>
      <c r="G141" s="58">
        <f>F141</f>
        <v>80000</v>
      </c>
    </row>
    <row r="142" spans="1:7" ht="34.5" customHeight="1">
      <c r="A142" s="47"/>
      <c r="B142" s="79" t="s">
        <v>193</v>
      </c>
      <c r="C142" s="80" t="s">
        <v>114</v>
      </c>
      <c r="D142" s="80" t="s">
        <v>106</v>
      </c>
      <c r="E142" s="47"/>
      <c r="F142" s="116">
        <v>3500</v>
      </c>
      <c r="G142" s="58">
        <f>F142</f>
        <v>3500</v>
      </c>
    </row>
    <row r="143" spans="1:7" ht="15.75">
      <c r="A143" s="47">
        <v>4</v>
      </c>
      <c r="B143" s="71" t="s">
        <v>30</v>
      </c>
      <c r="C143" s="69"/>
      <c r="D143" s="69"/>
      <c r="E143" s="47"/>
      <c r="F143" s="116"/>
      <c r="G143" s="58"/>
    </row>
    <row r="144" spans="1:7" ht="38.25">
      <c r="A144" s="47"/>
      <c r="B144" s="79" t="s">
        <v>194</v>
      </c>
      <c r="C144" s="69" t="s">
        <v>108</v>
      </c>
      <c r="D144" s="69" t="s">
        <v>106</v>
      </c>
      <c r="E144" s="47"/>
      <c r="F144" s="116">
        <v>100</v>
      </c>
      <c r="G144" s="58">
        <f>F144</f>
        <v>100</v>
      </c>
    </row>
    <row r="145" spans="1:7" ht="33.75" customHeight="1">
      <c r="A145" s="47"/>
      <c r="B145" s="155" t="s">
        <v>142</v>
      </c>
      <c r="C145" s="156"/>
      <c r="D145" s="69"/>
      <c r="E145" s="47"/>
      <c r="F145" s="115">
        <f>F147</f>
        <v>500000</v>
      </c>
      <c r="G145" s="60">
        <f>G147</f>
        <v>500000</v>
      </c>
    </row>
    <row r="146" spans="1:7" ht="15.75">
      <c r="A146" s="47">
        <v>1</v>
      </c>
      <c r="B146" s="71" t="s">
        <v>27</v>
      </c>
      <c r="C146" s="69"/>
      <c r="D146" s="69"/>
      <c r="E146" s="47"/>
      <c r="F146" s="116"/>
      <c r="G146" s="58"/>
    </row>
    <row r="147" spans="1:7" ht="38.25">
      <c r="A147" s="47"/>
      <c r="B147" s="79" t="s">
        <v>186</v>
      </c>
      <c r="C147" s="69" t="s">
        <v>105</v>
      </c>
      <c r="D147" s="78" t="s">
        <v>138</v>
      </c>
      <c r="E147" s="47"/>
      <c r="F147" s="116">
        <v>500000</v>
      </c>
      <c r="G147" s="58">
        <f>F147</f>
        <v>500000</v>
      </c>
    </row>
    <row r="148" spans="1:7" ht="15.75">
      <c r="A148" s="47">
        <v>2</v>
      </c>
      <c r="B148" s="71" t="s">
        <v>28</v>
      </c>
      <c r="C148" s="69"/>
      <c r="D148" s="69"/>
      <c r="E148" s="47"/>
      <c r="F148" s="116"/>
      <c r="G148" s="58"/>
    </row>
    <row r="149" spans="1:7" ht="60.75" customHeight="1">
      <c r="A149" s="47"/>
      <c r="B149" s="79" t="s">
        <v>196</v>
      </c>
      <c r="C149" s="80" t="s">
        <v>115</v>
      </c>
      <c r="D149" s="80" t="s">
        <v>116</v>
      </c>
      <c r="E149" s="47"/>
      <c r="F149" s="116">
        <v>1</v>
      </c>
      <c r="G149" s="58">
        <f>F149</f>
        <v>1</v>
      </c>
    </row>
    <row r="150" spans="1:7" ht="37.5" customHeight="1">
      <c r="A150" s="47"/>
      <c r="B150" s="79" t="s">
        <v>197</v>
      </c>
      <c r="C150" s="80" t="s">
        <v>117</v>
      </c>
      <c r="D150" s="80" t="s">
        <v>116</v>
      </c>
      <c r="E150" s="47"/>
      <c r="F150" s="116">
        <f>(F147-F152)/F153</f>
        <v>120</v>
      </c>
      <c r="G150" s="58">
        <f>F150</f>
        <v>120</v>
      </c>
    </row>
    <row r="151" spans="1:7" ht="15.75">
      <c r="A151" s="47">
        <v>3</v>
      </c>
      <c r="B151" s="71" t="s">
        <v>29</v>
      </c>
      <c r="C151" s="69"/>
      <c r="D151" s="69"/>
      <c r="E151" s="47"/>
      <c r="F151" s="116"/>
      <c r="G151" s="58"/>
    </row>
    <row r="152" spans="1:7" ht="51.75" customHeight="1">
      <c r="A152" s="47"/>
      <c r="B152" s="79" t="s">
        <v>198</v>
      </c>
      <c r="C152" s="80" t="s">
        <v>114</v>
      </c>
      <c r="D152" s="80" t="s">
        <v>106</v>
      </c>
      <c r="E152" s="47"/>
      <c r="F152" s="116">
        <v>80000</v>
      </c>
      <c r="G152" s="58">
        <f>F152</f>
        <v>80000</v>
      </c>
    </row>
    <row r="153" spans="1:7" ht="38.25" customHeight="1">
      <c r="A153" s="47"/>
      <c r="B153" s="79" t="s">
        <v>199</v>
      </c>
      <c r="C153" s="80" t="s">
        <v>114</v>
      </c>
      <c r="D153" s="80" t="s">
        <v>106</v>
      </c>
      <c r="E153" s="47"/>
      <c r="F153" s="116">
        <v>3500</v>
      </c>
      <c r="G153" s="58">
        <f>F153</f>
        <v>3500</v>
      </c>
    </row>
    <row r="154" spans="1:7" ht="15.75">
      <c r="A154" s="47">
        <v>4</v>
      </c>
      <c r="B154" s="71" t="s">
        <v>30</v>
      </c>
      <c r="C154" s="69"/>
      <c r="D154" s="69"/>
      <c r="E154" s="47"/>
      <c r="F154" s="116"/>
      <c r="G154" s="58"/>
    </row>
    <row r="155" spans="1:7" ht="42.75" customHeight="1">
      <c r="A155" s="47"/>
      <c r="B155" s="79" t="s">
        <v>200</v>
      </c>
      <c r="C155" s="69" t="s">
        <v>108</v>
      </c>
      <c r="D155" s="69" t="s">
        <v>106</v>
      </c>
      <c r="E155" s="47"/>
      <c r="F155" s="116">
        <v>100</v>
      </c>
      <c r="G155" s="58">
        <f>F155</f>
        <v>100</v>
      </c>
    </row>
    <row r="156" spans="1:7" ht="51" customHeight="1">
      <c r="A156" s="47"/>
      <c r="B156" s="155" t="s">
        <v>170</v>
      </c>
      <c r="C156" s="156"/>
      <c r="D156" s="69"/>
      <c r="E156" s="47"/>
      <c r="F156" s="115">
        <f>F158</f>
        <v>380235</v>
      </c>
      <c r="G156" s="60">
        <f>F156</f>
        <v>380235</v>
      </c>
    </row>
    <row r="157" spans="1:7" ht="15.75">
      <c r="A157" s="47">
        <v>1</v>
      </c>
      <c r="B157" s="71" t="s">
        <v>27</v>
      </c>
      <c r="C157" s="69"/>
      <c r="D157" s="69"/>
      <c r="E157" s="47"/>
      <c r="F157" s="116"/>
      <c r="G157" s="58"/>
    </row>
    <row r="158" spans="1:7" ht="59.25" customHeight="1">
      <c r="A158" s="47"/>
      <c r="B158" s="79" t="s">
        <v>163</v>
      </c>
      <c r="C158" s="69" t="s">
        <v>114</v>
      </c>
      <c r="D158" s="117" t="s">
        <v>164</v>
      </c>
      <c r="E158" s="47"/>
      <c r="F158" s="116">
        <f>380235</f>
        <v>380235</v>
      </c>
      <c r="G158" s="58">
        <f>F158</f>
        <v>380235</v>
      </c>
    </row>
    <row r="159" spans="1:7" ht="15.75">
      <c r="A159" s="47">
        <v>2</v>
      </c>
      <c r="B159" s="71" t="s">
        <v>28</v>
      </c>
      <c r="C159" s="69"/>
      <c r="D159" s="69"/>
      <c r="E159" s="47"/>
      <c r="F159" s="116"/>
      <c r="G159" s="58"/>
    </row>
    <row r="160" spans="1:7" ht="25.5">
      <c r="A160" s="47"/>
      <c r="B160" s="79" t="s">
        <v>165</v>
      </c>
      <c r="C160" s="69" t="s">
        <v>117</v>
      </c>
      <c r="D160" s="80" t="s">
        <v>116</v>
      </c>
      <c r="E160" s="47"/>
      <c r="F160" s="116">
        <f>F158/F162</f>
        <v>108.63857142857142</v>
      </c>
      <c r="G160" s="58">
        <f>F160</f>
        <v>108.63857142857142</v>
      </c>
    </row>
    <row r="161" spans="1:7" ht="15.75">
      <c r="A161" s="47">
        <v>3</v>
      </c>
      <c r="B161" s="71" t="s">
        <v>29</v>
      </c>
      <c r="C161" s="69"/>
      <c r="D161" s="69"/>
      <c r="E161" s="47"/>
      <c r="F161" s="116"/>
      <c r="G161" s="58"/>
    </row>
    <row r="162" spans="1:7" ht="38.25">
      <c r="A162" s="47"/>
      <c r="B162" s="79" t="s">
        <v>166</v>
      </c>
      <c r="C162" s="69" t="s">
        <v>114</v>
      </c>
      <c r="D162" s="69" t="s">
        <v>106</v>
      </c>
      <c r="E162" s="47"/>
      <c r="F162" s="116">
        <v>3500</v>
      </c>
      <c r="G162" s="58">
        <f>F162</f>
        <v>3500</v>
      </c>
    </row>
    <row r="163" spans="1:7" ht="15.75">
      <c r="A163" s="47">
        <v>4</v>
      </c>
      <c r="B163" s="71" t="s">
        <v>30</v>
      </c>
      <c r="C163" s="69"/>
      <c r="D163" s="69"/>
      <c r="E163" s="47"/>
      <c r="F163" s="116"/>
      <c r="G163" s="58"/>
    </row>
    <row r="164" spans="1:7" ht="38.25">
      <c r="A164" s="47"/>
      <c r="B164" s="79" t="s">
        <v>167</v>
      </c>
      <c r="C164" s="69" t="s">
        <v>108</v>
      </c>
      <c r="D164" s="69" t="s">
        <v>106</v>
      </c>
      <c r="E164" s="47"/>
      <c r="F164" s="116">
        <v>100</v>
      </c>
      <c r="G164" s="58">
        <f>F164</f>
        <v>100</v>
      </c>
    </row>
    <row r="165" spans="1:7" ht="50.25" customHeight="1">
      <c r="A165" s="47"/>
      <c r="B165" s="159" t="s">
        <v>168</v>
      </c>
      <c r="C165" s="160"/>
      <c r="D165" s="69"/>
      <c r="E165" s="47"/>
      <c r="F165" s="115">
        <f>F167</f>
        <v>700000</v>
      </c>
      <c r="G165" s="60">
        <f>F165</f>
        <v>700000</v>
      </c>
    </row>
    <row r="166" spans="1:7" ht="15.75">
      <c r="A166" s="47">
        <v>1</v>
      </c>
      <c r="B166" s="71" t="s">
        <v>27</v>
      </c>
      <c r="C166" s="69"/>
      <c r="D166" s="69"/>
      <c r="E166" s="47"/>
      <c r="F166" s="116"/>
      <c r="G166" s="58"/>
    </row>
    <row r="167" spans="1:7" ht="51" customHeight="1">
      <c r="A167" s="47"/>
      <c r="B167" s="79" t="s">
        <v>187</v>
      </c>
      <c r="C167" s="69" t="s">
        <v>114</v>
      </c>
      <c r="D167" s="117" t="s">
        <v>164</v>
      </c>
      <c r="E167" s="47"/>
      <c r="F167" s="116">
        <f>700000</f>
        <v>700000</v>
      </c>
      <c r="G167" s="58">
        <f>F167</f>
        <v>700000</v>
      </c>
    </row>
    <row r="168" spans="1:7" ht="15.75">
      <c r="A168" s="47">
        <v>2</v>
      </c>
      <c r="B168" s="71" t="s">
        <v>28</v>
      </c>
      <c r="C168" s="69"/>
      <c r="D168" s="69"/>
      <c r="E168" s="47"/>
      <c r="F168" s="116"/>
      <c r="G168" s="58"/>
    </row>
    <row r="169" spans="1:7" ht="51">
      <c r="A169" s="47"/>
      <c r="B169" s="79" t="s">
        <v>201</v>
      </c>
      <c r="C169" s="80" t="s">
        <v>115</v>
      </c>
      <c r="D169" s="80" t="s">
        <v>116</v>
      </c>
      <c r="E169" s="47"/>
      <c r="F169" s="116">
        <v>1</v>
      </c>
      <c r="G169" s="58">
        <f>F169</f>
        <v>1</v>
      </c>
    </row>
    <row r="170" spans="1:7" ht="33.75" customHeight="1">
      <c r="A170" s="47"/>
      <c r="B170" s="79" t="s">
        <v>188</v>
      </c>
      <c r="C170" s="80" t="s">
        <v>117</v>
      </c>
      <c r="D170" s="80" t="s">
        <v>116</v>
      </c>
      <c r="E170" s="47"/>
      <c r="F170" s="116">
        <f>(F167-F172)/F173</f>
        <v>177.14285714285714</v>
      </c>
      <c r="G170" s="58">
        <f>F170</f>
        <v>177.14285714285714</v>
      </c>
    </row>
    <row r="171" spans="1:7" ht="15.75">
      <c r="A171" s="47">
        <v>3</v>
      </c>
      <c r="B171" s="71" t="s">
        <v>29</v>
      </c>
      <c r="C171" s="69"/>
      <c r="D171" s="69"/>
      <c r="E171" s="47"/>
      <c r="F171" s="116"/>
      <c r="G171" s="58"/>
    </row>
    <row r="172" spans="1:7" ht="38.25">
      <c r="A172" s="47"/>
      <c r="B172" s="79" t="s">
        <v>202</v>
      </c>
      <c r="C172" s="80" t="s">
        <v>114</v>
      </c>
      <c r="D172" s="80" t="s">
        <v>106</v>
      </c>
      <c r="E172" s="47"/>
      <c r="F172" s="116">
        <v>80000</v>
      </c>
      <c r="G172" s="58">
        <f>F172</f>
        <v>80000</v>
      </c>
    </row>
    <row r="173" spans="1:7" ht="38.25">
      <c r="A173" s="47"/>
      <c r="B173" s="79" t="s">
        <v>203</v>
      </c>
      <c r="C173" s="80" t="s">
        <v>114</v>
      </c>
      <c r="D173" s="80" t="s">
        <v>106</v>
      </c>
      <c r="E173" s="47"/>
      <c r="F173" s="116">
        <v>3500</v>
      </c>
      <c r="G173" s="58">
        <f>F173</f>
        <v>3500</v>
      </c>
    </row>
    <row r="174" spans="1:7" ht="15.75">
      <c r="A174" s="47">
        <v>4</v>
      </c>
      <c r="B174" s="71" t="s">
        <v>30</v>
      </c>
      <c r="C174" s="69"/>
      <c r="D174" s="69"/>
      <c r="E174" s="47"/>
      <c r="F174" s="116"/>
      <c r="G174" s="58"/>
    </row>
    <row r="175" spans="1:7" ht="38.25">
      <c r="A175" s="47"/>
      <c r="B175" s="79" t="s">
        <v>195</v>
      </c>
      <c r="C175" s="69" t="s">
        <v>108</v>
      </c>
      <c r="D175" s="69" t="s">
        <v>106</v>
      </c>
      <c r="E175" s="47"/>
      <c r="F175" s="116">
        <v>100</v>
      </c>
      <c r="G175" s="58">
        <f>F175</f>
        <v>100</v>
      </c>
    </row>
    <row r="176" spans="1:7" ht="39" customHeight="1">
      <c r="A176" s="47"/>
      <c r="B176" s="159" t="s">
        <v>204</v>
      </c>
      <c r="C176" s="160"/>
      <c r="D176" s="69"/>
      <c r="E176" s="47"/>
      <c r="F176" s="115">
        <f>F178</f>
        <v>500000</v>
      </c>
      <c r="G176" s="60">
        <f>F176</f>
        <v>500000</v>
      </c>
    </row>
    <row r="177" spans="1:7" ht="15.75">
      <c r="A177" s="47">
        <v>1</v>
      </c>
      <c r="B177" s="71" t="s">
        <v>27</v>
      </c>
      <c r="C177" s="69"/>
      <c r="D177" s="69"/>
      <c r="E177" s="47"/>
      <c r="F177" s="116"/>
      <c r="G177" s="58"/>
    </row>
    <row r="178" spans="1:7" ht="66.75" customHeight="1">
      <c r="A178" s="47"/>
      <c r="B178" s="79" t="s">
        <v>183</v>
      </c>
      <c r="C178" s="69" t="s">
        <v>105</v>
      </c>
      <c r="D178" s="117" t="s">
        <v>164</v>
      </c>
      <c r="E178" s="47"/>
      <c r="F178" s="116">
        <f>500000</f>
        <v>500000</v>
      </c>
      <c r="G178" s="58">
        <f>F178</f>
        <v>500000</v>
      </c>
    </row>
    <row r="179" spans="1:7" ht="15.75">
      <c r="A179" s="47">
        <v>2</v>
      </c>
      <c r="B179" s="71" t="s">
        <v>28</v>
      </c>
      <c r="C179" s="69"/>
      <c r="D179" s="69"/>
      <c r="E179" s="47"/>
      <c r="F179" s="116"/>
      <c r="G179" s="58"/>
    </row>
    <row r="180" spans="1:7" ht="36.75" customHeight="1">
      <c r="A180" s="47"/>
      <c r="B180" s="79" t="s">
        <v>206</v>
      </c>
      <c r="C180" s="80" t="s">
        <v>117</v>
      </c>
      <c r="D180" s="80" t="s">
        <v>116</v>
      </c>
      <c r="E180" s="47"/>
      <c r="F180" s="118">
        <f>F176/F182</f>
        <v>142.85714285714286</v>
      </c>
      <c r="G180" s="59">
        <f>F180</f>
        <v>142.85714285714286</v>
      </c>
    </row>
    <row r="181" spans="1:7" ht="19.5" customHeight="1">
      <c r="A181" s="47">
        <v>3</v>
      </c>
      <c r="B181" s="71" t="s">
        <v>29</v>
      </c>
      <c r="C181" s="69"/>
      <c r="D181" s="69"/>
      <c r="E181" s="47"/>
      <c r="F181" s="116"/>
      <c r="G181" s="58"/>
    </row>
    <row r="182" spans="1:7" ht="43.5" customHeight="1">
      <c r="A182" s="47"/>
      <c r="B182" s="79" t="s">
        <v>181</v>
      </c>
      <c r="C182" s="80" t="s">
        <v>114</v>
      </c>
      <c r="D182" s="80" t="s">
        <v>106</v>
      </c>
      <c r="E182" s="47"/>
      <c r="F182" s="116">
        <v>3500</v>
      </c>
      <c r="G182" s="58">
        <f>F182</f>
        <v>3500</v>
      </c>
    </row>
    <row r="183" spans="1:7" ht="15.75">
      <c r="A183" s="47">
        <v>4</v>
      </c>
      <c r="B183" s="71" t="s">
        <v>30</v>
      </c>
      <c r="C183" s="69"/>
      <c r="D183" s="69"/>
      <c r="E183" s="47"/>
      <c r="F183" s="116"/>
      <c r="G183" s="58"/>
    </row>
    <row r="184" spans="1:7" ht="45" customHeight="1">
      <c r="A184" s="47"/>
      <c r="B184" s="79" t="s">
        <v>182</v>
      </c>
      <c r="C184" s="69" t="s">
        <v>108</v>
      </c>
      <c r="D184" s="69" t="s">
        <v>106</v>
      </c>
      <c r="E184" s="47"/>
      <c r="F184" s="116">
        <v>100</v>
      </c>
      <c r="G184" s="58">
        <v>100</v>
      </c>
    </row>
    <row r="185" spans="1:7" ht="14.25" customHeight="1">
      <c r="A185" s="112"/>
      <c r="B185" s="113"/>
      <c r="C185" s="114"/>
      <c r="D185" s="114"/>
      <c r="E185" s="112"/>
      <c r="F185" s="127"/>
      <c r="G185" s="128"/>
    </row>
    <row r="186" spans="1:7" ht="16.5" customHeight="1">
      <c r="A186" s="46"/>
    </row>
    <row r="187" spans="1:7" ht="45.75" customHeight="1">
      <c r="A187" s="161" t="s">
        <v>207</v>
      </c>
      <c r="B187" s="161"/>
      <c r="C187" s="161"/>
      <c r="D187" s="81"/>
      <c r="E187" s="82"/>
      <c r="F187" s="162" t="s">
        <v>208</v>
      </c>
      <c r="G187" s="162"/>
    </row>
    <row r="188" spans="1:7">
      <c r="A188" s="161"/>
      <c r="B188" s="161"/>
      <c r="C188" s="161"/>
      <c r="D188" s="83" t="s">
        <v>31</v>
      </c>
      <c r="F188" s="133" t="s">
        <v>53</v>
      </c>
      <c r="G188" s="133"/>
    </row>
    <row r="189" spans="1:7" ht="15.75">
      <c r="A189" s="103"/>
      <c r="B189" s="103"/>
      <c r="C189" s="103"/>
      <c r="D189" s="83"/>
      <c r="F189" s="132"/>
      <c r="G189" s="132"/>
    </row>
    <row r="190" spans="1:7" ht="15.75" customHeight="1">
      <c r="A190" s="136" t="s">
        <v>32</v>
      </c>
      <c r="B190" s="136"/>
      <c r="C190" s="107"/>
      <c r="D190" s="107"/>
    </row>
    <row r="191" spans="1:7" ht="8.25" customHeight="1">
      <c r="A191" s="163"/>
      <c r="B191" s="163"/>
      <c r="C191" s="163"/>
      <c r="D191" s="107"/>
    </row>
    <row r="192" spans="1:7" ht="8.25" customHeight="1">
      <c r="A192" s="108"/>
      <c r="B192" s="108"/>
      <c r="C192" s="108"/>
      <c r="D192" s="107"/>
    </row>
    <row r="193" spans="1:7" ht="24" customHeight="1">
      <c r="A193" s="161" t="s">
        <v>128</v>
      </c>
      <c r="B193" s="139"/>
      <c r="C193" s="139"/>
      <c r="D193" s="81"/>
      <c r="E193" s="82"/>
      <c r="F193" s="162" t="s">
        <v>143</v>
      </c>
      <c r="G193" s="162"/>
    </row>
    <row r="194" spans="1:7" ht="15.75">
      <c r="A194" s="35"/>
      <c r="B194" s="107"/>
      <c r="C194" s="107"/>
      <c r="D194" s="83" t="s">
        <v>31</v>
      </c>
      <c r="F194" s="133" t="s">
        <v>53</v>
      </c>
      <c r="G194" s="133"/>
    </row>
    <row r="195" spans="1:7">
      <c r="A195" s="84" t="s">
        <v>51</v>
      </c>
    </row>
    <row r="196" spans="1:7" ht="11.25" customHeight="1">
      <c r="A196" s="94"/>
    </row>
    <row r="197" spans="1:7">
      <c r="A197" s="85" t="s">
        <v>52</v>
      </c>
    </row>
  </sheetData>
  <mergeCells count="54">
    <mergeCell ref="F194:G194"/>
    <mergeCell ref="B156:C156"/>
    <mergeCell ref="B165:C165"/>
    <mergeCell ref="B176:C176"/>
    <mergeCell ref="B86:C86"/>
    <mergeCell ref="A187:C188"/>
    <mergeCell ref="F187:G187"/>
    <mergeCell ref="F188:G188"/>
    <mergeCell ref="A190:B190"/>
    <mergeCell ref="A191:C191"/>
    <mergeCell ref="A193:C193"/>
    <mergeCell ref="F193:G193"/>
    <mergeCell ref="B95:C95"/>
    <mergeCell ref="B114:C114"/>
    <mergeCell ref="B116:C116"/>
    <mergeCell ref="B125:C125"/>
    <mergeCell ref="B134:C134"/>
    <mergeCell ref="B145:C145"/>
    <mergeCell ref="B51:C51"/>
    <mergeCell ref="A59:B59"/>
    <mergeCell ref="A63:A64"/>
    <mergeCell ref="B63:G63"/>
    <mergeCell ref="A69:B69"/>
    <mergeCell ref="B71:G71"/>
    <mergeCell ref="B50:C50"/>
    <mergeCell ref="B24:G24"/>
    <mergeCell ref="B25:G25"/>
    <mergeCell ref="B26:G26"/>
    <mergeCell ref="B28:G28"/>
    <mergeCell ref="B29:G29"/>
    <mergeCell ref="B30:G30"/>
    <mergeCell ref="B33:G33"/>
    <mergeCell ref="B35:G35"/>
    <mergeCell ref="B36:G36"/>
    <mergeCell ref="B37:G37"/>
    <mergeCell ref="B38:G38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E9:G9"/>
    <mergeCell ref="F1:G3"/>
    <mergeCell ref="E5:G5"/>
    <mergeCell ref="E6:G6"/>
    <mergeCell ref="E7:G7"/>
    <mergeCell ref="E8:G8"/>
  </mergeCells>
  <pageMargins left="0.18" right="0.16" top="0.63" bottom="0.47" header="0.51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opLeftCell="A88" zoomScaleNormal="100" workbookViewId="0">
      <selection activeCell="G22" sqref="G22"/>
    </sheetView>
  </sheetViews>
  <sheetFormatPr defaultColWidth="21.625" defaultRowHeight="15"/>
  <cols>
    <col min="1" max="1" width="6.625" style="34" customWidth="1"/>
    <col min="2" max="2" width="34.125" style="34" customWidth="1"/>
    <col min="3" max="4" width="21.625" style="34"/>
    <col min="5" max="5" width="20.125" style="34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179" t="s">
        <v>73</v>
      </c>
      <c r="G1" s="180"/>
    </row>
    <row r="2" spans="1:7">
      <c r="F2" s="180"/>
      <c r="G2" s="180"/>
    </row>
    <row r="3" spans="1:7" ht="32.25" customHeight="1">
      <c r="F3" s="180"/>
      <c r="G3" s="180"/>
    </row>
    <row r="4" spans="1:7" ht="15.75">
      <c r="A4" s="35"/>
      <c r="E4" s="35" t="s">
        <v>0</v>
      </c>
    </row>
    <row r="5" spans="1:7" ht="15.75">
      <c r="A5" s="35"/>
      <c r="E5" s="181" t="s">
        <v>145</v>
      </c>
      <c r="F5" s="181"/>
      <c r="G5" s="181"/>
    </row>
    <row r="6" spans="1:7" ht="15.75">
      <c r="A6" s="35"/>
      <c r="B6" s="35"/>
      <c r="E6" s="182" t="s">
        <v>86</v>
      </c>
      <c r="F6" s="182"/>
      <c r="G6" s="182"/>
    </row>
    <row r="7" spans="1:7" ht="13.5" customHeight="1">
      <c r="A7" s="35"/>
      <c r="E7" s="166" t="s">
        <v>1</v>
      </c>
      <c r="F7" s="166"/>
      <c r="G7" s="166"/>
    </row>
    <row r="8" spans="1:7" ht="6" customHeight="1">
      <c r="A8" s="35"/>
      <c r="B8" s="35"/>
      <c r="E8" s="183"/>
      <c r="F8" s="183"/>
      <c r="G8" s="183"/>
    </row>
    <row r="9" spans="1:7" ht="15" customHeight="1">
      <c r="A9" s="35"/>
      <c r="E9" s="166"/>
      <c r="F9" s="166"/>
      <c r="G9" s="166"/>
    </row>
    <row r="10" spans="1:7" ht="15.75">
      <c r="A10" s="35"/>
      <c r="E10" s="139" t="s">
        <v>146</v>
      </c>
      <c r="F10" s="139"/>
      <c r="G10" s="139"/>
    </row>
    <row r="13" spans="1:7" ht="15.75">
      <c r="A13" s="185" t="s">
        <v>2</v>
      </c>
      <c r="B13" s="185"/>
      <c r="C13" s="185"/>
      <c r="D13" s="185"/>
      <c r="E13" s="185"/>
      <c r="F13" s="185"/>
      <c r="G13" s="185"/>
    </row>
    <row r="14" spans="1:7" ht="15.75">
      <c r="A14" s="185" t="s">
        <v>129</v>
      </c>
      <c r="B14" s="185"/>
      <c r="C14" s="185"/>
      <c r="D14" s="185"/>
      <c r="E14" s="185"/>
      <c r="F14" s="185"/>
      <c r="G14" s="185"/>
    </row>
    <row r="17" spans="1:7" ht="15" customHeight="1">
      <c r="A17" s="36" t="s">
        <v>74</v>
      </c>
      <c r="B17" s="36">
        <v>3100000</v>
      </c>
      <c r="C17" s="36"/>
      <c r="D17" s="188" t="s">
        <v>86</v>
      </c>
      <c r="E17" s="188"/>
      <c r="F17" s="188"/>
      <c r="G17" s="18">
        <v>31692820</v>
      </c>
    </row>
    <row r="18" spans="1:7" ht="28.5" customHeight="1">
      <c r="A18" s="142" t="s">
        <v>82</v>
      </c>
      <c r="B18" s="142"/>
      <c r="C18" s="142"/>
      <c r="D18" s="189" t="s">
        <v>1</v>
      </c>
      <c r="E18" s="189"/>
      <c r="F18" s="16"/>
      <c r="G18" s="19" t="s">
        <v>75</v>
      </c>
    </row>
    <row r="19" spans="1:7" ht="18.75" customHeight="1">
      <c r="A19" s="37" t="s">
        <v>76</v>
      </c>
      <c r="B19" s="37">
        <v>3110000</v>
      </c>
      <c r="C19" s="37"/>
      <c r="D19" s="187" t="s">
        <v>86</v>
      </c>
      <c r="E19" s="187"/>
      <c r="F19" s="187"/>
      <c r="G19" s="20">
        <v>31692820</v>
      </c>
    </row>
    <row r="20" spans="1:7" ht="23.25" customHeight="1">
      <c r="A20" s="142" t="s">
        <v>78</v>
      </c>
      <c r="B20" s="142"/>
      <c r="C20" s="142"/>
      <c r="D20" s="143" t="s">
        <v>33</v>
      </c>
      <c r="E20" s="143"/>
      <c r="F20" s="16"/>
      <c r="G20" s="19" t="s">
        <v>75</v>
      </c>
    </row>
    <row r="21" spans="1:7" ht="36" customHeight="1">
      <c r="A21" s="38" t="s">
        <v>77</v>
      </c>
      <c r="B21" s="39">
        <v>3118311</v>
      </c>
      <c r="C21" s="39">
        <v>8311</v>
      </c>
      <c r="D21" s="40" t="s">
        <v>84</v>
      </c>
      <c r="E21" s="186" t="s">
        <v>85</v>
      </c>
      <c r="F21" s="186"/>
      <c r="G21" s="111" t="s">
        <v>160</v>
      </c>
    </row>
    <row r="22" spans="1:7" ht="56.25" customHeight="1">
      <c r="B22" s="41" t="s">
        <v>78</v>
      </c>
      <c r="C22" s="42" t="s">
        <v>79</v>
      </c>
      <c r="D22" s="43" t="s">
        <v>80</v>
      </c>
      <c r="E22" s="184" t="s">
        <v>83</v>
      </c>
      <c r="F22" s="184"/>
      <c r="G22" s="17" t="s">
        <v>81</v>
      </c>
    </row>
    <row r="23" spans="1:7" ht="42" customHeight="1">
      <c r="A23" s="44" t="s">
        <v>7</v>
      </c>
      <c r="B23" s="167" t="s">
        <v>154</v>
      </c>
      <c r="C23" s="167"/>
      <c r="D23" s="167"/>
      <c r="E23" s="167"/>
      <c r="F23" s="167"/>
      <c r="G23" s="167"/>
    </row>
    <row r="24" spans="1:7" ht="54" customHeight="1">
      <c r="A24" s="45" t="s">
        <v>8</v>
      </c>
      <c r="B24" s="167" t="s">
        <v>126</v>
      </c>
      <c r="C24" s="167"/>
      <c r="D24" s="167"/>
      <c r="E24" s="167"/>
      <c r="F24" s="167"/>
      <c r="G24" s="167"/>
    </row>
    <row r="25" spans="1:7" ht="123.75" customHeight="1">
      <c r="A25" s="45"/>
      <c r="B25" s="174" t="s">
        <v>157</v>
      </c>
      <c r="C25" s="174"/>
      <c r="D25" s="174"/>
      <c r="E25" s="174"/>
      <c r="F25" s="174"/>
      <c r="G25" s="174"/>
    </row>
    <row r="26" spans="1:7" ht="15.75">
      <c r="A26" s="44" t="s">
        <v>9</v>
      </c>
      <c r="B26" s="174" t="s">
        <v>46</v>
      </c>
      <c r="C26" s="174"/>
      <c r="D26" s="174"/>
      <c r="E26" s="174"/>
      <c r="F26" s="174"/>
      <c r="G26" s="174"/>
    </row>
    <row r="27" spans="1:7" ht="15.75">
      <c r="A27" s="46"/>
    </row>
    <row r="28" spans="1:7" ht="15.75">
      <c r="A28" s="47" t="s">
        <v>11</v>
      </c>
      <c r="B28" s="175" t="s">
        <v>47</v>
      </c>
      <c r="C28" s="175"/>
      <c r="D28" s="175"/>
      <c r="E28" s="175"/>
      <c r="F28" s="175"/>
      <c r="G28" s="175"/>
    </row>
    <row r="29" spans="1:7" ht="21" customHeight="1">
      <c r="A29" s="47">
        <v>1</v>
      </c>
      <c r="B29" s="176" t="s">
        <v>124</v>
      </c>
      <c r="C29" s="177"/>
      <c r="D29" s="177"/>
      <c r="E29" s="177"/>
      <c r="F29" s="177"/>
      <c r="G29" s="178"/>
    </row>
    <row r="30" spans="1:7" ht="20.25" customHeight="1">
      <c r="A30" s="47">
        <v>2</v>
      </c>
      <c r="B30" s="176" t="s">
        <v>87</v>
      </c>
      <c r="C30" s="177"/>
      <c r="D30" s="177"/>
      <c r="E30" s="177"/>
      <c r="F30" s="177"/>
      <c r="G30" s="178"/>
    </row>
    <row r="31" spans="1:7" ht="15.75">
      <c r="A31" s="46"/>
    </row>
    <row r="32" spans="1:7" ht="15.75">
      <c r="A32" s="48" t="s">
        <v>10</v>
      </c>
      <c r="B32" s="34" t="s">
        <v>89</v>
      </c>
      <c r="C32" s="34" t="s">
        <v>88</v>
      </c>
    </row>
    <row r="33" spans="1:7" ht="30" customHeight="1">
      <c r="A33" s="49" t="s">
        <v>13</v>
      </c>
      <c r="B33" s="181" t="s">
        <v>48</v>
      </c>
      <c r="C33" s="181"/>
      <c r="D33" s="181"/>
      <c r="E33" s="181"/>
      <c r="F33" s="181"/>
      <c r="G33" s="181"/>
    </row>
    <row r="34" spans="1:7" ht="14.25" customHeight="1">
      <c r="A34" s="44"/>
      <c r="B34" s="50"/>
      <c r="C34" s="50"/>
      <c r="D34" s="50"/>
      <c r="E34" s="50"/>
      <c r="F34" s="13"/>
      <c r="G34" s="13"/>
    </row>
    <row r="35" spans="1:7" ht="15.75">
      <c r="A35" s="47" t="s">
        <v>11</v>
      </c>
      <c r="B35" s="175" t="s">
        <v>12</v>
      </c>
      <c r="C35" s="175"/>
      <c r="D35" s="175"/>
      <c r="E35" s="175"/>
      <c r="F35" s="175"/>
      <c r="G35" s="175"/>
    </row>
    <row r="36" spans="1:7" ht="21.75" customHeight="1">
      <c r="A36" s="47">
        <v>1</v>
      </c>
      <c r="B36" s="172" t="s">
        <v>90</v>
      </c>
      <c r="C36" s="172"/>
      <c r="D36" s="172"/>
      <c r="E36" s="172"/>
      <c r="F36" s="172"/>
      <c r="G36" s="172"/>
    </row>
    <row r="37" spans="1:7" ht="18.75" customHeight="1">
      <c r="A37" s="47">
        <v>2</v>
      </c>
      <c r="B37" s="172" t="s">
        <v>144</v>
      </c>
      <c r="C37" s="172"/>
      <c r="D37" s="172"/>
      <c r="E37" s="172"/>
      <c r="F37" s="172"/>
      <c r="G37" s="172"/>
    </row>
    <row r="38" spans="1:7" ht="18" customHeight="1">
      <c r="A38" s="47">
        <v>3</v>
      </c>
      <c r="B38" s="172" t="s">
        <v>91</v>
      </c>
      <c r="C38" s="172"/>
      <c r="D38" s="172"/>
      <c r="E38" s="172"/>
      <c r="F38" s="172"/>
      <c r="G38" s="172"/>
    </row>
    <row r="39" spans="1:7" ht="30.75" customHeight="1">
      <c r="A39" s="44"/>
      <c r="B39" s="50"/>
      <c r="C39" s="50"/>
      <c r="D39" s="50"/>
      <c r="E39" s="50"/>
      <c r="F39" s="13"/>
      <c r="G39" s="13"/>
    </row>
    <row r="40" spans="1:7" ht="15.75">
      <c r="A40" s="44" t="s">
        <v>19</v>
      </c>
      <c r="B40" s="51" t="s">
        <v>15</v>
      </c>
      <c r="C40" s="50"/>
      <c r="D40" s="50"/>
      <c r="E40" s="50"/>
      <c r="F40" s="13"/>
      <c r="G40" s="13"/>
    </row>
    <row r="41" spans="1:7" ht="15.75">
      <c r="A41" s="46"/>
      <c r="E41" s="52" t="s">
        <v>49</v>
      </c>
    </row>
    <row r="42" spans="1:7" ht="42" customHeight="1">
      <c r="A42" s="47" t="s">
        <v>11</v>
      </c>
      <c r="B42" s="53" t="s">
        <v>15</v>
      </c>
      <c r="C42" s="47" t="s">
        <v>16</v>
      </c>
      <c r="D42" s="47" t="s">
        <v>17</v>
      </c>
      <c r="E42" s="47" t="s">
        <v>18</v>
      </c>
    </row>
    <row r="43" spans="1:7" ht="15.75">
      <c r="A43" s="47">
        <v>1</v>
      </c>
      <c r="B43" s="47">
        <v>2</v>
      </c>
      <c r="C43" s="47">
        <v>3</v>
      </c>
      <c r="D43" s="47">
        <v>4</v>
      </c>
      <c r="E43" s="47">
        <v>5</v>
      </c>
    </row>
    <row r="44" spans="1:7" ht="26.25" customHeight="1">
      <c r="A44" s="54">
        <v>1</v>
      </c>
      <c r="B44" s="55" t="s">
        <v>92</v>
      </c>
      <c r="C44" s="47"/>
      <c r="D44" s="56">
        <f>D45+D47+D46</f>
        <v>399000</v>
      </c>
      <c r="E44" s="56">
        <f>D44</f>
        <v>399000</v>
      </c>
    </row>
    <row r="45" spans="1:7" ht="21.75" customHeight="1">
      <c r="A45" s="47"/>
      <c r="B45" s="57" t="s">
        <v>93</v>
      </c>
      <c r="C45" s="47"/>
      <c r="D45" s="58">
        <f>F71</f>
        <v>199000</v>
      </c>
      <c r="E45" s="58">
        <f>C45+D45</f>
        <v>199000</v>
      </c>
    </row>
    <row r="46" spans="1:7" ht="34.5" customHeight="1">
      <c r="A46" s="47"/>
      <c r="B46" s="110" t="s">
        <v>159</v>
      </c>
      <c r="C46" s="47"/>
      <c r="D46" s="58">
        <v>100000</v>
      </c>
      <c r="E46" s="58">
        <f>D46</f>
        <v>100000</v>
      </c>
    </row>
    <row r="47" spans="1:7" ht="20.25" customHeight="1">
      <c r="A47" s="47"/>
      <c r="B47" s="57" t="s">
        <v>94</v>
      </c>
      <c r="C47" s="47"/>
      <c r="D47" s="59">
        <f>F90</f>
        <v>100000</v>
      </c>
      <c r="E47" s="59">
        <f>D47</f>
        <v>100000</v>
      </c>
    </row>
    <row r="48" spans="1:7" ht="34.5" customHeight="1">
      <c r="A48" s="54">
        <v>2</v>
      </c>
      <c r="B48" s="90" t="s">
        <v>131</v>
      </c>
      <c r="C48" s="89"/>
      <c r="D48" s="56">
        <f>D49</f>
        <v>63899.09</v>
      </c>
      <c r="E48" s="56">
        <f>D48</f>
        <v>63899.09</v>
      </c>
    </row>
    <row r="49" spans="1:7" ht="15.75">
      <c r="A49" s="54"/>
      <c r="B49" s="57" t="s">
        <v>132</v>
      </c>
      <c r="C49" s="57"/>
      <c r="D49" s="59">
        <f>F100</f>
        <v>63899.09</v>
      </c>
      <c r="E49" s="59">
        <f>D49</f>
        <v>63899.09</v>
      </c>
    </row>
    <row r="50" spans="1:7" ht="35.25" customHeight="1">
      <c r="A50" s="54">
        <v>3</v>
      </c>
      <c r="B50" s="146" t="s">
        <v>95</v>
      </c>
      <c r="C50" s="147"/>
      <c r="D50" s="58"/>
      <c r="E50" s="58"/>
    </row>
    <row r="51" spans="1:7" ht="22.5" customHeight="1">
      <c r="A51" s="47"/>
      <c r="B51" s="146" t="s">
        <v>96</v>
      </c>
      <c r="C51" s="147"/>
      <c r="D51" s="60">
        <f>D52+D53+D54+D55</f>
        <v>2000000</v>
      </c>
      <c r="E51" s="60">
        <f>E52+E53+E54+E55</f>
        <v>2000000</v>
      </c>
    </row>
    <row r="52" spans="1:7" ht="51">
      <c r="A52" s="47"/>
      <c r="B52" s="61" t="s">
        <v>136</v>
      </c>
      <c r="C52" s="47"/>
      <c r="D52" s="58">
        <f>F111</f>
        <v>500000</v>
      </c>
      <c r="E52" s="58">
        <f>D52</f>
        <v>500000</v>
      </c>
    </row>
    <row r="53" spans="1:7" ht="36" customHeight="1">
      <c r="A53" s="47"/>
      <c r="B53" s="61" t="s">
        <v>139</v>
      </c>
      <c r="C53" s="47"/>
      <c r="D53" s="58">
        <f>F120</f>
        <v>500000</v>
      </c>
      <c r="E53" s="58">
        <f>D53</f>
        <v>500000</v>
      </c>
    </row>
    <row r="54" spans="1:7" ht="36.75" customHeight="1">
      <c r="A54" s="47"/>
      <c r="B54" s="61" t="s">
        <v>141</v>
      </c>
      <c r="C54" s="47"/>
      <c r="D54" s="58">
        <f>F142</f>
        <v>500000</v>
      </c>
      <c r="E54" s="58">
        <f>D54</f>
        <v>500000</v>
      </c>
    </row>
    <row r="55" spans="1:7" ht="41.25" customHeight="1">
      <c r="A55" s="47"/>
      <c r="B55" s="93" t="s">
        <v>142</v>
      </c>
      <c r="C55" s="92"/>
      <c r="D55" s="58">
        <f>'[1]22.01.2020'!$D$14</f>
        <v>500000</v>
      </c>
      <c r="E55" s="58">
        <f>D55</f>
        <v>500000</v>
      </c>
    </row>
    <row r="56" spans="1:7" ht="17.25" customHeight="1">
      <c r="A56" s="157" t="s">
        <v>18</v>
      </c>
      <c r="B56" s="157"/>
      <c r="C56" s="54"/>
      <c r="D56" s="56">
        <f>D52+D53+D54+D55+D48+D44</f>
        <v>2462899.09</v>
      </c>
      <c r="E56" s="56">
        <f>C56+D56</f>
        <v>2462899.09</v>
      </c>
    </row>
    <row r="57" spans="1:7" ht="14.25" customHeight="1">
      <c r="A57" s="46"/>
    </row>
    <row r="58" spans="1:7" ht="15.75">
      <c r="A58" s="158" t="s">
        <v>22</v>
      </c>
      <c r="B58" s="167" t="s">
        <v>20</v>
      </c>
      <c r="C58" s="167"/>
      <c r="D58" s="167"/>
      <c r="E58" s="167"/>
      <c r="F58" s="167"/>
      <c r="G58" s="167"/>
    </row>
    <row r="59" spans="1:7" ht="9" customHeight="1">
      <c r="A59" s="158"/>
    </row>
    <row r="60" spans="1:7" ht="15.75">
      <c r="A60" s="46"/>
      <c r="E60" s="63" t="s">
        <v>14</v>
      </c>
    </row>
    <row r="61" spans="1:7" ht="31.5">
      <c r="A61" s="47" t="s">
        <v>11</v>
      </c>
      <c r="B61" s="47" t="s">
        <v>21</v>
      </c>
      <c r="C61" s="47" t="s">
        <v>16</v>
      </c>
      <c r="D61" s="47" t="s">
        <v>17</v>
      </c>
      <c r="E61" s="47" t="s">
        <v>18</v>
      </c>
    </row>
    <row r="62" spans="1:7" ht="15.75">
      <c r="A62" s="47">
        <v>1</v>
      </c>
      <c r="B62" s="47">
        <v>2</v>
      </c>
      <c r="C62" s="47">
        <v>3</v>
      </c>
      <c r="D62" s="47">
        <v>4</v>
      </c>
      <c r="E62" s="47">
        <v>5</v>
      </c>
    </row>
    <row r="63" spans="1:7" ht="42" customHeight="1">
      <c r="A63" s="47">
        <v>1</v>
      </c>
      <c r="B63" s="64" t="s">
        <v>130</v>
      </c>
      <c r="C63" s="65"/>
      <c r="D63" s="66">
        <v>462899.09</v>
      </c>
      <c r="E63" s="66">
        <f>D63</f>
        <v>462899.09</v>
      </c>
    </row>
    <row r="64" spans="1:7" ht="15.75">
      <c r="A64" s="157" t="s">
        <v>18</v>
      </c>
      <c r="B64" s="157"/>
      <c r="C64" s="67"/>
      <c r="D64" s="68">
        <f>SUM(D63:D63)</f>
        <v>462899.09</v>
      </c>
      <c r="E64" s="68">
        <f>SUM(E63:E63)</f>
        <v>462899.09</v>
      </c>
    </row>
    <row r="65" spans="1:7" ht="31.5" customHeight="1">
      <c r="A65" s="46"/>
    </row>
    <row r="66" spans="1:7" ht="15.75">
      <c r="A66" s="44" t="s">
        <v>50</v>
      </c>
      <c r="B66" s="167" t="s">
        <v>23</v>
      </c>
      <c r="C66" s="167"/>
      <c r="D66" s="167"/>
      <c r="E66" s="167"/>
      <c r="F66" s="167"/>
      <c r="G66" s="167"/>
    </row>
    <row r="67" spans="1:7" ht="15.75">
      <c r="A67" s="46"/>
    </row>
    <row r="68" spans="1:7" ht="43.5" customHeight="1">
      <c r="A68" s="47" t="s">
        <v>11</v>
      </c>
      <c r="B68" s="47" t="s">
        <v>24</v>
      </c>
      <c r="C68" s="47" t="s">
        <v>25</v>
      </c>
      <c r="D68" s="47" t="s">
        <v>26</v>
      </c>
      <c r="E68" s="47" t="s">
        <v>16</v>
      </c>
      <c r="F68" s="12" t="s">
        <v>17</v>
      </c>
      <c r="G68" s="12" t="s">
        <v>18</v>
      </c>
    </row>
    <row r="69" spans="1:7" ht="15.75">
      <c r="A69" s="47">
        <v>1</v>
      </c>
      <c r="B69" s="47">
        <v>2</v>
      </c>
      <c r="C69" s="47">
        <v>3</v>
      </c>
      <c r="D69" s="47">
        <v>4</v>
      </c>
      <c r="E69" s="47">
        <v>5</v>
      </c>
      <c r="F69" s="12">
        <v>6</v>
      </c>
      <c r="G69" s="12">
        <v>7</v>
      </c>
    </row>
    <row r="70" spans="1:7" ht="28.5">
      <c r="A70" s="54">
        <v>1</v>
      </c>
      <c r="B70" s="95" t="s">
        <v>92</v>
      </c>
      <c r="C70" s="47" t="s">
        <v>105</v>
      </c>
      <c r="D70" s="69" t="s">
        <v>125</v>
      </c>
      <c r="E70" s="47"/>
      <c r="F70" s="26">
        <f>F71+F90+F83</f>
        <v>399000</v>
      </c>
      <c r="G70" s="26">
        <f>F70</f>
        <v>399000</v>
      </c>
    </row>
    <row r="71" spans="1:7" ht="23.25" customHeight="1">
      <c r="A71" s="47"/>
      <c r="B71" s="70" t="s">
        <v>147</v>
      </c>
      <c r="C71" s="69"/>
      <c r="D71" s="69"/>
      <c r="E71" s="47"/>
      <c r="F71" s="25">
        <f>F73</f>
        <v>199000</v>
      </c>
      <c r="G71" s="25">
        <f>F71</f>
        <v>199000</v>
      </c>
    </row>
    <row r="72" spans="1:7" ht="15.75">
      <c r="A72" s="47">
        <v>1</v>
      </c>
      <c r="B72" s="71" t="s">
        <v>27</v>
      </c>
      <c r="C72" s="69" t="s">
        <v>97</v>
      </c>
      <c r="D72" s="69" t="s">
        <v>97</v>
      </c>
      <c r="E72" s="47"/>
      <c r="F72" s="32"/>
      <c r="G72" s="32"/>
    </row>
    <row r="73" spans="1:7" ht="30">
      <c r="A73" s="47"/>
      <c r="B73" s="72" t="s">
        <v>98</v>
      </c>
      <c r="C73" s="69" t="s">
        <v>114</v>
      </c>
      <c r="D73" s="69" t="s">
        <v>125</v>
      </c>
      <c r="E73" s="47"/>
      <c r="F73" s="28">
        <v>199000</v>
      </c>
      <c r="G73" s="23">
        <f>F73</f>
        <v>199000</v>
      </c>
    </row>
    <row r="74" spans="1:7" ht="18.75" customHeight="1">
      <c r="A74" s="47"/>
      <c r="B74" s="73" t="s">
        <v>99</v>
      </c>
      <c r="C74" s="74" t="s">
        <v>100</v>
      </c>
      <c r="D74" s="75" t="s">
        <v>101</v>
      </c>
      <c r="E74" s="47"/>
      <c r="F74" s="28">
        <v>18800</v>
      </c>
      <c r="G74" s="23">
        <f>F74</f>
        <v>18800</v>
      </c>
    </row>
    <row r="75" spans="1:7" ht="15.75">
      <c r="A75" s="47">
        <v>2</v>
      </c>
      <c r="B75" s="71" t="s">
        <v>28</v>
      </c>
      <c r="C75" s="69" t="s">
        <v>97</v>
      </c>
      <c r="D75" s="69" t="s">
        <v>97</v>
      </c>
      <c r="E75" s="47"/>
      <c r="F75" s="27" t="s">
        <v>97</v>
      </c>
      <c r="G75" s="32"/>
    </row>
    <row r="76" spans="1:7" ht="30">
      <c r="A76" s="47"/>
      <c r="B76" s="72" t="s">
        <v>102</v>
      </c>
      <c r="C76" s="74" t="s">
        <v>100</v>
      </c>
      <c r="D76" s="69" t="s">
        <v>103</v>
      </c>
      <c r="E76" s="47"/>
      <c r="F76" s="28">
        <f>F73/F78</f>
        <v>2500</v>
      </c>
      <c r="G76" s="23">
        <f>F76</f>
        <v>2500</v>
      </c>
    </row>
    <row r="77" spans="1:7" ht="15.75">
      <c r="A77" s="47">
        <v>3</v>
      </c>
      <c r="B77" s="71" t="s">
        <v>29</v>
      </c>
      <c r="C77" s="69" t="s">
        <v>97</v>
      </c>
      <c r="D77" s="69" t="s">
        <v>97</v>
      </c>
      <c r="E77" s="47"/>
      <c r="F77" s="27" t="s">
        <v>97</v>
      </c>
      <c r="G77" s="32"/>
    </row>
    <row r="78" spans="1:7" ht="19.5" customHeight="1">
      <c r="A78" s="47"/>
      <c r="B78" s="73" t="s">
        <v>104</v>
      </c>
      <c r="C78" s="69" t="s">
        <v>105</v>
      </c>
      <c r="D78" s="69" t="s">
        <v>106</v>
      </c>
      <c r="E78" s="47"/>
      <c r="F78" s="33">
        <v>79.599999999999994</v>
      </c>
      <c r="G78" s="24">
        <f>F78</f>
        <v>79.599999999999994</v>
      </c>
    </row>
    <row r="79" spans="1:7" ht="15.75">
      <c r="A79" s="47">
        <v>4</v>
      </c>
      <c r="B79" s="71" t="s">
        <v>30</v>
      </c>
      <c r="C79" s="69" t="s">
        <v>97</v>
      </c>
      <c r="D79" s="69" t="s">
        <v>97</v>
      </c>
      <c r="E79" s="47"/>
      <c r="F79" s="27" t="s">
        <v>97</v>
      </c>
      <c r="G79" s="32"/>
    </row>
    <row r="80" spans="1:7" ht="33" customHeight="1">
      <c r="A80" s="47"/>
      <c r="B80" s="72" t="s">
        <v>107</v>
      </c>
      <c r="C80" s="69" t="s">
        <v>108</v>
      </c>
      <c r="D80" s="69" t="s">
        <v>106</v>
      </c>
      <c r="E80" s="47"/>
      <c r="F80" s="29">
        <f>F76/F74*100</f>
        <v>13.297872340425531</v>
      </c>
      <c r="G80" s="24">
        <f>F80</f>
        <v>13.297872340425531</v>
      </c>
    </row>
    <row r="81" spans="1:7" ht="48.75" customHeight="1">
      <c r="A81" s="47"/>
      <c r="B81" s="99" t="s">
        <v>148</v>
      </c>
      <c r="C81" s="98"/>
      <c r="D81" s="69"/>
      <c r="E81" s="47"/>
      <c r="F81" s="29"/>
      <c r="G81" s="24"/>
    </row>
    <row r="82" spans="1:7" ht="15.75">
      <c r="A82" s="47">
        <v>1</v>
      </c>
      <c r="B82" s="71" t="s">
        <v>27</v>
      </c>
      <c r="C82" s="98"/>
      <c r="D82" s="69"/>
      <c r="E82" s="47"/>
      <c r="F82" s="29"/>
      <c r="G82" s="24"/>
    </row>
    <row r="83" spans="1:7" ht="48.75" customHeight="1">
      <c r="A83" s="47"/>
      <c r="B83" s="72" t="s">
        <v>149</v>
      </c>
      <c r="C83" s="69" t="s">
        <v>105</v>
      </c>
      <c r="D83" s="69" t="s">
        <v>153</v>
      </c>
      <c r="E83" s="47"/>
      <c r="F83" s="100">
        <v>100000</v>
      </c>
      <c r="G83" s="101">
        <f>F83</f>
        <v>100000</v>
      </c>
    </row>
    <row r="84" spans="1:7" ht="15.75">
      <c r="A84" s="47">
        <v>2</v>
      </c>
      <c r="B84" s="71" t="s">
        <v>28</v>
      </c>
      <c r="C84" s="69"/>
      <c r="D84" s="69"/>
      <c r="E84" s="47"/>
      <c r="F84" s="96"/>
      <c r="G84" s="97"/>
    </row>
    <row r="85" spans="1:7" ht="48" customHeight="1">
      <c r="A85" s="47"/>
      <c r="B85" s="72" t="s">
        <v>150</v>
      </c>
      <c r="C85" s="69" t="s">
        <v>115</v>
      </c>
      <c r="D85" s="69" t="s">
        <v>103</v>
      </c>
      <c r="E85" s="47"/>
      <c r="F85" s="96">
        <v>1</v>
      </c>
      <c r="G85" s="97">
        <f>F85</f>
        <v>1</v>
      </c>
    </row>
    <row r="86" spans="1:7" ht="15.75">
      <c r="A86" s="47">
        <v>3</v>
      </c>
      <c r="B86" s="71" t="s">
        <v>29</v>
      </c>
      <c r="C86" s="77"/>
      <c r="D86" s="69"/>
      <c r="E86" s="47"/>
      <c r="F86" s="96"/>
      <c r="G86" s="97"/>
    </row>
    <row r="87" spans="1:7" ht="45">
      <c r="A87" s="47"/>
      <c r="B87" s="77" t="s">
        <v>151</v>
      </c>
      <c r="C87" s="69" t="s">
        <v>105</v>
      </c>
      <c r="D87" s="69" t="s">
        <v>106</v>
      </c>
      <c r="E87" s="47"/>
      <c r="F87" s="96">
        <v>100000</v>
      </c>
      <c r="G87" s="97">
        <f>F87</f>
        <v>100000</v>
      </c>
    </row>
    <row r="88" spans="1:7" ht="15.75">
      <c r="A88" s="47">
        <v>4</v>
      </c>
      <c r="B88" s="71" t="s">
        <v>30</v>
      </c>
      <c r="C88" s="69"/>
      <c r="D88" s="69"/>
      <c r="E88" s="47"/>
      <c r="F88" s="96"/>
      <c r="G88" s="97"/>
    </row>
    <row r="89" spans="1:7" ht="30" customHeight="1">
      <c r="A89" s="47"/>
      <c r="B89" s="72" t="s">
        <v>152</v>
      </c>
      <c r="C89" s="69" t="s">
        <v>108</v>
      </c>
      <c r="D89" s="69" t="s">
        <v>106</v>
      </c>
      <c r="E89" s="47"/>
      <c r="F89" s="96">
        <v>100</v>
      </c>
      <c r="G89" s="97">
        <f>F89</f>
        <v>100</v>
      </c>
    </row>
    <row r="90" spans="1:7" ht="27" customHeight="1">
      <c r="A90" s="47"/>
      <c r="B90" s="164" t="s">
        <v>158</v>
      </c>
      <c r="C90" s="147"/>
      <c r="D90" s="69"/>
      <c r="E90" s="47"/>
      <c r="F90" s="31">
        <f>F92</f>
        <v>100000</v>
      </c>
      <c r="G90" s="26">
        <f>F90</f>
        <v>100000</v>
      </c>
    </row>
    <row r="91" spans="1:7" ht="15.75">
      <c r="A91" s="47">
        <v>1</v>
      </c>
      <c r="B91" s="71" t="s">
        <v>27</v>
      </c>
      <c r="C91" s="69"/>
      <c r="D91" s="69"/>
      <c r="E91" s="47"/>
      <c r="F91" s="27"/>
      <c r="G91" s="32"/>
    </row>
    <row r="92" spans="1:7" ht="15.75">
      <c r="A92" s="47"/>
      <c r="B92" s="73" t="s">
        <v>109</v>
      </c>
      <c r="C92" s="69" t="s">
        <v>105</v>
      </c>
      <c r="D92" s="69" t="s">
        <v>103</v>
      </c>
      <c r="E92" s="47"/>
      <c r="F92" s="96">
        <f>105500-5500</f>
        <v>100000</v>
      </c>
      <c r="G92" s="97">
        <f>F92</f>
        <v>100000</v>
      </c>
    </row>
    <row r="93" spans="1:7" ht="15.75">
      <c r="A93" s="47">
        <v>2</v>
      </c>
      <c r="B93" s="71" t="s">
        <v>28</v>
      </c>
      <c r="C93" s="69"/>
      <c r="D93" s="69"/>
      <c r="E93" s="47"/>
      <c r="F93" s="27"/>
      <c r="G93" s="32"/>
    </row>
    <row r="94" spans="1:7" ht="22.5" customHeight="1">
      <c r="A94" s="47"/>
      <c r="B94" s="76" t="s">
        <v>110</v>
      </c>
      <c r="C94" s="69" t="s">
        <v>111</v>
      </c>
      <c r="D94" s="69" t="s">
        <v>103</v>
      </c>
      <c r="E94" s="47"/>
      <c r="F94" s="27">
        <v>28</v>
      </c>
      <c r="G94" s="24">
        <f>F94</f>
        <v>28</v>
      </c>
    </row>
    <row r="95" spans="1:7" ht="15.75">
      <c r="A95" s="47">
        <v>3</v>
      </c>
      <c r="B95" s="71" t="s">
        <v>29</v>
      </c>
      <c r="C95" s="77"/>
      <c r="D95" s="69"/>
      <c r="E95" s="47"/>
      <c r="F95" s="27"/>
      <c r="G95" s="32"/>
    </row>
    <row r="96" spans="1:7" ht="30">
      <c r="A96" s="65"/>
      <c r="B96" s="72" t="s">
        <v>112</v>
      </c>
      <c r="C96" s="69" t="s">
        <v>105</v>
      </c>
      <c r="D96" s="69" t="s">
        <v>106</v>
      </c>
      <c r="E96" s="47"/>
      <c r="F96" s="96">
        <f>F92/F94</f>
        <v>3571.4285714285716</v>
      </c>
      <c r="G96" s="97">
        <f>F96</f>
        <v>3571.4285714285716</v>
      </c>
    </row>
    <row r="97" spans="1:7" ht="15.75">
      <c r="A97" s="47">
        <v>4</v>
      </c>
      <c r="B97" s="71" t="s">
        <v>30</v>
      </c>
      <c r="C97" s="69"/>
      <c r="D97" s="69"/>
      <c r="E97" s="47"/>
      <c r="F97" s="27"/>
      <c r="G97" s="32"/>
    </row>
    <row r="98" spans="1:7" ht="15.75">
      <c r="A98" s="47"/>
      <c r="B98" s="73" t="s">
        <v>113</v>
      </c>
      <c r="C98" s="69" t="s">
        <v>105</v>
      </c>
      <c r="D98" s="69" t="s">
        <v>106</v>
      </c>
      <c r="E98" s="47"/>
      <c r="F98" s="29">
        <f>F92</f>
        <v>100000</v>
      </c>
      <c r="G98" s="24">
        <f>F98</f>
        <v>100000</v>
      </c>
    </row>
    <row r="99" spans="1:7" ht="23.25" customHeight="1">
      <c r="A99" s="54">
        <v>2</v>
      </c>
      <c r="B99" s="86" t="s">
        <v>131</v>
      </c>
      <c r="C99" s="69"/>
      <c r="D99" s="69"/>
      <c r="E99" s="47"/>
      <c r="F99" s="29"/>
      <c r="G99" s="24"/>
    </row>
    <row r="100" spans="1:7" ht="23.25" customHeight="1">
      <c r="A100" s="47"/>
      <c r="B100" s="87" t="s">
        <v>132</v>
      </c>
      <c r="C100" s="69"/>
      <c r="D100" s="69"/>
      <c r="E100" s="47"/>
      <c r="F100" s="31">
        <f>F102</f>
        <v>63899.09</v>
      </c>
      <c r="G100" s="26">
        <f>F100</f>
        <v>63899.09</v>
      </c>
    </row>
    <row r="101" spans="1:7" ht="23.25" customHeight="1">
      <c r="A101" s="47">
        <v>1</v>
      </c>
      <c r="B101" s="71" t="s">
        <v>27</v>
      </c>
      <c r="C101" s="69"/>
      <c r="D101" s="69"/>
      <c r="E101" s="47"/>
      <c r="F101" s="29"/>
      <c r="G101" s="24"/>
    </row>
    <row r="102" spans="1:7" ht="23.25" customHeight="1">
      <c r="A102" s="47"/>
      <c r="B102" s="88" t="s">
        <v>133</v>
      </c>
      <c r="C102" s="69" t="s">
        <v>105</v>
      </c>
      <c r="D102" s="69" t="s">
        <v>103</v>
      </c>
      <c r="E102" s="47"/>
      <c r="F102" s="96">
        <f>49000+14899.09</f>
        <v>63899.09</v>
      </c>
      <c r="G102" s="97">
        <f>F102</f>
        <v>63899.09</v>
      </c>
    </row>
    <row r="103" spans="1:7" ht="15.75">
      <c r="A103" s="47">
        <v>2</v>
      </c>
      <c r="B103" s="71" t="s">
        <v>28</v>
      </c>
      <c r="C103" s="69"/>
      <c r="D103" s="69"/>
      <c r="E103" s="47"/>
      <c r="F103" s="29"/>
      <c r="G103" s="24"/>
    </row>
    <row r="104" spans="1:7" ht="22.5" customHeight="1">
      <c r="A104" s="47"/>
      <c r="B104" s="73" t="s">
        <v>134</v>
      </c>
      <c r="C104" s="69" t="s">
        <v>111</v>
      </c>
      <c r="D104" s="69" t="s">
        <v>103</v>
      </c>
      <c r="E104" s="47"/>
      <c r="F104" s="102">
        <v>20</v>
      </c>
      <c r="G104" s="97">
        <f>F104</f>
        <v>20</v>
      </c>
    </row>
    <row r="105" spans="1:7" ht="15.75">
      <c r="A105" s="47">
        <v>3</v>
      </c>
      <c r="B105" s="71" t="s">
        <v>29</v>
      </c>
      <c r="C105" s="77"/>
      <c r="D105" s="69"/>
      <c r="E105" s="47"/>
      <c r="F105" s="29"/>
      <c r="G105" s="24"/>
    </row>
    <row r="106" spans="1:7" ht="21.75" customHeight="1">
      <c r="A106" s="47"/>
      <c r="B106" s="73" t="s">
        <v>135</v>
      </c>
      <c r="C106" s="69" t="s">
        <v>105</v>
      </c>
      <c r="D106" s="69" t="s">
        <v>106</v>
      </c>
      <c r="E106" s="47"/>
      <c r="F106" s="96">
        <f>F102/F104</f>
        <v>3194.9544999999998</v>
      </c>
      <c r="G106" s="97">
        <f>F106</f>
        <v>3194.9544999999998</v>
      </c>
    </row>
    <row r="107" spans="1:7" ht="15.75">
      <c r="A107" s="47">
        <v>4</v>
      </c>
      <c r="B107" s="71" t="s">
        <v>30</v>
      </c>
      <c r="C107" s="69"/>
      <c r="D107" s="69"/>
      <c r="E107" s="47"/>
      <c r="F107" s="29"/>
      <c r="G107" s="24"/>
    </row>
    <row r="108" spans="1:7" ht="20.25" customHeight="1">
      <c r="A108" s="47"/>
      <c r="B108" s="73" t="s">
        <v>122</v>
      </c>
      <c r="C108" s="69" t="s">
        <v>108</v>
      </c>
      <c r="D108" s="69" t="s">
        <v>106</v>
      </c>
      <c r="E108" s="47"/>
      <c r="F108" s="29">
        <v>100</v>
      </c>
      <c r="G108" s="24">
        <f>F108</f>
        <v>100</v>
      </c>
    </row>
    <row r="109" spans="1:7" ht="36" customHeight="1">
      <c r="A109" s="54">
        <v>2</v>
      </c>
      <c r="B109" s="168" t="s">
        <v>95</v>
      </c>
      <c r="C109" s="168"/>
      <c r="D109" s="69"/>
      <c r="E109" s="47"/>
      <c r="F109" s="29"/>
      <c r="G109" s="24"/>
    </row>
    <row r="110" spans="1:7" ht="33" customHeight="1">
      <c r="A110" s="47"/>
      <c r="B110" s="62" t="s">
        <v>96</v>
      </c>
      <c r="C110" s="69" t="s">
        <v>105</v>
      </c>
      <c r="D110" s="69" t="s">
        <v>125</v>
      </c>
      <c r="E110" s="47"/>
      <c r="F110" s="31">
        <f>F111+F120+F131+F142</f>
        <v>2000000</v>
      </c>
      <c r="G110" s="26">
        <f>F110</f>
        <v>2000000</v>
      </c>
    </row>
    <row r="111" spans="1:7" ht="59.25" customHeight="1">
      <c r="A111" s="47"/>
      <c r="B111" s="159" t="s">
        <v>137</v>
      </c>
      <c r="C111" s="147"/>
      <c r="D111" s="69"/>
      <c r="E111" s="47"/>
      <c r="F111" s="30">
        <f>F113</f>
        <v>500000</v>
      </c>
      <c r="G111" s="25">
        <f>F111</f>
        <v>500000</v>
      </c>
    </row>
    <row r="112" spans="1:7" ht="15.75">
      <c r="A112" s="47">
        <v>1</v>
      </c>
      <c r="B112" s="71" t="s">
        <v>27</v>
      </c>
      <c r="C112" s="69"/>
      <c r="D112" s="69"/>
      <c r="E112" s="47"/>
      <c r="F112" s="28"/>
      <c r="G112" s="23"/>
    </row>
    <row r="113" spans="1:7" ht="24.75" customHeight="1">
      <c r="A113" s="47"/>
      <c r="B113" s="72" t="s">
        <v>123</v>
      </c>
      <c r="C113" s="69" t="s">
        <v>105</v>
      </c>
      <c r="D113" s="78" t="s">
        <v>138</v>
      </c>
      <c r="E113" s="47"/>
      <c r="F113" s="28">
        <f>500000</f>
        <v>500000</v>
      </c>
      <c r="G113" s="23">
        <f>F113</f>
        <v>500000</v>
      </c>
    </row>
    <row r="114" spans="1:7" ht="15.75">
      <c r="A114" s="47">
        <v>2</v>
      </c>
      <c r="B114" s="71" t="s">
        <v>28</v>
      </c>
      <c r="C114" s="69"/>
      <c r="D114" s="69"/>
      <c r="E114" s="47"/>
      <c r="F114" s="28"/>
      <c r="G114" s="23"/>
    </row>
    <row r="115" spans="1:7" ht="30.75" customHeight="1">
      <c r="A115" s="47"/>
      <c r="B115" s="79" t="s">
        <v>119</v>
      </c>
      <c r="C115" s="80" t="s">
        <v>117</v>
      </c>
      <c r="D115" s="80" t="s">
        <v>116</v>
      </c>
      <c r="E115" s="47"/>
      <c r="F115" s="29">
        <f>F113/F117</f>
        <v>142.85714285714286</v>
      </c>
      <c r="G115" s="24">
        <f>F115</f>
        <v>142.85714285714286</v>
      </c>
    </row>
    <row r="116" spans="1:7" ht="15.75">
      <c r="A116" s="47">
        <v>3</v>
      </c>
      <c r="B116" s="71" t="s">
        <v>29</v>
      </c>
      <c r="C116" s="69"/>
      <c r="D116" s="69"/>
      <c r="E116" s="47"/>
      <c r="F116" s="28"/>
      <c r="G116" s="23"/>
    </row>
    <row r="117" spans="1:7" ht="30" customHeight="1">
      <c r="A117" s="47"/>
      <c r="B117" s="79" t="s">
        <v>127</v>
      </c>
      <c r="C117" s="80" t="s">
        <v>114</v>
      </c>
      <c r="D117" s="80" t="s">
        <v>106</v>
      </c>
      <c r="E117" s="47"/>
      <c r="F117" s="28">
        <v>3500</v>
      </c>
      <c r="G117" s="23">
        <f>F117</f>
        <v>3500</v>
      </c>
    </row>
    <row r="118" spans="1:7" ht="15.75">
      <c r="A118" s="47">
        <v>4</v>
      </c>
      <c r="B118" s="71" t="s">
        <v>30</v>
      </c>
      <c r="C118" s="69"/>
      <c r="D118" s="69"/>
      <c r="E118" s="47"/>
      <c r="F118" s="28"/>
      <c r="G118" s="23"/>
    </row>
    <row r="119" spans="1:7" ht="15.75">
      <c r="A119" s="47"/>
      <c r="B119" s="73" t="s">
        <v>118</v>
      </c>
      <c r="C119" s="69" t="s">
        <v>108</v>
      </c>
      <c r="D119" s="69" t="s">
        <v>106</v>
      </c>
      <c r="E119" s="47"/>
      <c r="F119" s="28">
        <v>100</v>
      </c>
      <c r="G119" s="23">
        <v>100</v>
      </c>
    </row>
    <row r="120" spans="1:7" ht="45.75" customHeight="1">
      <c r="A120" s="47"/>
      <c r="B120" s="164" t="s">
        <v>139</v>
      </c>
      <c r="C120" s="171"/>
      <c r="D120" s="69"/>
      <c r="E120" s="47"/>
      <c r="F120" s="30">
        <f>F122</f>
        <v>500000</v>
      </c>
      <c r="G120" s="25">
        <f>F120</f>
        <v>500000</v>
      </c>
    </row>
    <row r="121" spans="1:7" ht="15.75">
      <c r="A121" s="47">
        <v>1</v>
      </c>
      <c r="B121" s="71" t="s">
        <v>27</v>
      </c>
      <c r="C121" s="69"/>
      <c r="D121" s="69"/>
      <c r="E121" s="47"/>
      <c r="F121" s="28"/>
      <c r="G121" s="23"/>
    </row>
    <row r="122" spans="1:7" ht="24" customHeight="1">
      <c r="A122" s="47"/>
      <c r="B122" s="72" t="s">
        <v>109</v>
      </c>
      <c r="C122" s="69" t="s">
        <v>105</v>
      </c>
      <c r="D122" s="78" t="s">
        <v>138</v>
      </c>
      <c r="E122" s="47"/>
      <c r="F122" s="28">
        <v>500000</v>
      </c>
      <c r="G122" s="23">
        <f>F122</f>
        <v>500000</v>
      </c>
    </row>
    <row r="123" spans="1:7" ht="15.75">
      <c r="A123" s="47">
        <v>2</v>
      </c>
      <c r="B123" s="71" t="s">
        <v>28</v>
      </c>
      <c r="C123" s="69"/>
      <c r="D123" s="69"/>
      <c r="E123" s="47"/>
      <c r="F123" s="28"/>
      <c r="G123" s="23"/>
    </row>
    <row r="124" spans="1:7" ht="38.25">
      <c r="A124" s="47"/>
      <c r="B124" s="79" t="s">
        <v>140</v>
      </c>
      <c r="C124" s="80" t="s">
        <v>115</v>
      </c>
      <c r="D124" s="80" t="s">
        <v>116</v>
      </c>
      <c r="E124" s="47"/>
      <c r="F124" s="28">
        <v>1</v>
      </c>
      <c r="G124" s="23">
        <f>F124</f>
        <v>1</v>
      </c>
    </row>
    <row r="125" spans="1:7" ht="25.5">
      <c r="A125" s="47"/>
      <c r="B125" s="79" t="s">
        <v>119</v>
      </c>
      <c r="C125" s="80" t="s">
        <v>117</v>
      </c>
      <c r="D125" s="80" t="s">
        <v>116</v>
      </c>
      <c r="E125" s="47"/>
      <c r="F125" s="28">
        <f>(F122-F127)/F128</f>
        <v>120</v>
      </c>
      <c r="G125" s="23">
        <f>F125</f>
        <v>120</v>
      </c>
    </row>
    <row r="126" spans="1:7" ht="15.75">
      <c r="A126" s="47">
        <v>3</v>
      </c>
      <c r="B126" s="71" t="s">
        <v>29</v>
      </c>
      <c r="C126" s="69"/>
      <c r="D126" s="69"/>
      <c r="E126" s="47"/>
      <c r="F126" s="28"/>
      <c r="G126" s="23"/>
    </row>
    <row r="127" spans="1:7" ht="38.25">
      <c r="A127" s="47"/>
      <c r="B127" s="79" t="s">
        <v>120</v>
      </c>
      <c r="C127" s="80" t="s">
        <v>114</v>
      </c>
      <c r="D127" s="80" t="s">
        <v>106</v>
      </c>
      <c r="E127" s="47"/>
      <c r="F127" s="28">
        <v>80000</v>
      </c>
      <c r="G127" s="23">
        <f>F127</f>
        <v>80000</v>
      </c>
    </row>
    <row r="128" spans="1:7" ht="33" customHeight="1">
      <c r="A128" s="47"/>
      <c r="B128" s="79" t="s">
        <v>121</v>
      </c>
      <c r="C128" s="80" t="s">
        <v>114</v>
      </c>
      <c r="D128" s="80" t="s">
        <v>106</v>
      </c>
      <c r="E128" s="47"/>
      <c r="F128" s="28">
        <v>3500</v>
      </c>
      <c r="G128" s="23">
        <f>F128</f>
        <v>3500</v>
      </c>
    </row>
    <row r="129" spans="1:7" ht="15.75">
      <c r="A129" s="47">
        <v>4</v>
      </c>
      <c r="B129" s="71" t="s">
        <v>30</v>
      </c>
      <c r="C129" s="69"/>
      <c r="D129" s="69"/>
      <c r="E129" s="47"/>
      <c r="F129" s="28"/>
      <c r="G129" s="23"/>
    </row>
    <row r="130" spans="1:7" ht="15.75">
      <c r="A130" s="47"/>
      <c r="B130" s="73" t="s">
        <v>118</v>
      </c>
      <c r="C130" s="69" t="s">
        <v>108</v>
      </c>
      <c r="D130" s="69" t="s">
        <v>106</v>
      </c>
      <c r="E130" s="47"/>
      <c r="F130" s="28">
        <v>100</v>
      </c>
      <c r="G130" s="23">
        <f>F130</f>
        <v>100</v>
      </c>
    </row>
    <row r="131" spans="1:7" ht="29.25" customHeight="1">
      <c r="A131" s="47"/>
      <c r="B131" s="169" t="s">
        <v>141</v>
      </c>
      <c r="C131" s="170"/>
      <c r="D131" s="69"/>
      <c r="E131" s="47"/>
      <c r="F131" s="30">
        <f>F133</f>
        <v>500000</v>
      </c>
      <c r="G131" s="25">
        <f>G133</f>
        <v>500000</v>
      </c>
    </row>
    <row r="132" spans="1:7" ht="15.75">
      <c r="A132" s="47">
        <v>1</v>
      </c>
      <c r="B132" s="71" t="s">
        <v>27</v>
      </c>
      <c r="C132" s="69"/>
      <c r="D132" s="69"/>
      <c r="E132" s="47"/>
      <c r="F132" s="28"/>
      <c r="G132" s="23"/>
    </row>
    <row r="133" spans="1:7" ht="22.5">
      <c r="A133" s="47"/>
      <c r="B133" s="72" t="s">
        <v>109</v>
      </c>
      <c r="C133" s="69" t="s">
        <v>105</v>
      </c>
      <c r="D133" s="78" t="s">
        <v>138</v>
      </c>
      <c r="E133" s="47"/>
      <c r="F133" s="28">
        <v>500000</v>
      </c>
      <c r="G133" s="23">
        <f>F133</f>
        <v>500000</v>
      </c>
    </row>
    <row r="134" spans="1:7" ht="15.75">
      <c r="A134" s="47">
        <v>2</v>
      </c>
      <c r="B134" s="71" t="s">
        <v>28</v>
      </c>
      <c r="C134" s="69"/>
      <c r="D134" s="69"/>
      <c r="E134" s="47"/>
      <c r="F134" s="28"/>
      <c r="G134" s="23"/>
    </row>
    <row r="135" spans="1:7" ht="38.25">
      <c r="A135" s="47"/>
      <c r="B135" s="79" t="s">
        <v>140</v>
      </c>
      <c r="C135" s="80" t="s">
        <v>115</v>
      </c>
      <c r="D135" s="80" t="s">
        <v>116</v>
      </c>
      <c r="E135" s="47"/>
      <c r="F135" s="28">
        <v>1</v>
      </c>
      <c r="G135" s="23">
        <f>F135</f>
        <v>1</v>
      </c>
    </row>
    <row r="136" spans="1:7" ht="25.5">
      <c r="A136" s="47"/>
      <c r="B136" s="79" t="s">
        <v>119</v>
      </c>
      <c r="C136" s="80" t="s">
        <v>117</v>
      </c>
      <c r="D136" s="80" t="s">
        <v>116</v>
      </c>
      <c r="E136" s="47"/>
      <c r="F136" s="28">
        <f>(F133-F138)/F139</f>
        <v>120</v>
      </c>
      <c r="G136" s="23">
        <f>F136</f>
        <v>120</v>
      </c>
    </row>
    <row r="137" spans="1:7" ht="15.75">
      <c r="A137" s="47">
        <v>3</v>
      </c>
      <c r="B137" s="71" t="s">
        <v>29</v>
      </c>
      <c r="C137" s="69"/>
      <c r="D137" s="69"/>
      <c r="E137" s="47"/>
      <c r="F137" s="28"/>
      <c r="G137" s="23"/>
    </row>
    <row r="138" spans="1:7" ht="38.25">
      <c r="A138" s="47"/>
      <c r="B138" s="79" t="s">
        <v>120</v>
      </c>
      <c r="C138" s="80" t="s">
        <v>114</v>
      </c>
      <c r="D138" s="80" t="s">
        <v>106</v>
      </c>
      <c r="E138" s="47"/>
      <c r="F138" s="28">
        <v>80000</v>
      </c>
      <c r="G138" s="23">
        <f>F138</f>
        <v>80000</v>
      </c>
    </row>
    <row r="139" spans="1:7" ht="25.5">
      <c r="A139" s="47"/>
      <c r="B139" s="79" t="s">
        <v>121</v>
      </c>
      <c r="C139" s="80" t="s">
        <v>114</v>
      </c>
      <c r="D139" s="80" t="s">
        <v>106</v>
      </c>
      <c r="E139" s="47"/>
      <c r="F139" s="28">
        <v>3500</v>
      </c>
      <c r="G139" s="23">
        <f>F139</f>
        <v>3500</v>
      </c>
    </row>
    <row r="140" spans="1:7" ht="15.75">
      <c r="A140" s="47">
        <v>4</v>
      </c>
      <c r="B140" s="71" t="s">
        <v>30</v>
      </c>
      <c r="C140" s="69"/>
      <c r="D140" s="69"/>
      <c r="E140" s="47"/>
      <c r="F140" s="28"/>
      <c r="G140" s="23"/>
    </row>
    <row r="141" spans="1:7" ht="15.75">
      <c r="A141" s="47"/>
      <c r="B141" s="73" t="s">
        <v>118</v>
      </c>
      <c r="C141" s="69" t="s">
        <v>108</v>
      </c>
      <c r="D141" s="69" t="s">
        <v>106</v>
      </c>
      <c r="E141" s="47"/>
      <c r="F141" s="28">
        <v>100</v>
      </c>
      <c r="G141" s="23">
        <f>F141</f>
        <v>100</v>
      </c>
    </row>
    <row r="142" spans="1:7" ht="33.75" customHeight="1">
      <c r="A142" s="47"/>
      <c r="B142" s="169" t="s">
        <v>142</v>
      </c>
      <c r="C142" s="170"/>
      <c r="D142" s="69"/>
      <c r="E142" s="47"/>
      <c r="F142" s="30">
        <f>F144</f>
        <v>500000</v>
      </c>
      <c r="G142" s="25">
        <f>G144</f>
        <v>500000</v>
      </c>
    </row>
    <row r="143" spans="1:7" ht="15.75">
      <c r="A143" s="47">
        <v>1</v>
      </c>
      <c r="B143" s="71" t="s">
        <v>27</v>
      </c>
      <c r="C143" s="69"/>
      <c r="D143" s="69"/>
      <c r="E143" s="47"/>
      <c r="F143" s="28"/>
      <c r="G143" s="23"/>
    </row>
    <row r="144" spans="1:7" ht="22.5">
      <c r="A144" s="47"/>
      <c r="B144" s="72" t="s">
        <v>109</v>
      </c>
      <c r="C144" s="69" t="s">
        <v>105</v>
      </c>
      <c r="D144" s="78" t="s">
        <v>138</v>
      </c>
      <c r="E144" s="47"/>
      <c r="F144" s="28">
        <v>500000</v>
      </c>
      <c r="G144" s="23">
        <f>F144</f>
        <v>500000</v>
      </c>
    </row>
    <row r="145" spans="1:7" ht="15.75">
      <c r="A145" s="47">
        <v>2</v>
      </c>
      <c r="B145" s="71" t="s">
        <v>28</v>
      </c>
      <c r="C145" s="69"/>
      <c r="D145" s="69"/>
      <c r="E145" s="47"/>
      <c r="F145" s="28"/>
      <c r="G145" s="23"/>
    </row>
    <row r="146" spans="1:7" ht="38.25">
      <c r="A146" s="47"/>
      <c r="B146" s="79" t="s">
        <v>140</v>
      </c>
      <c r="C146" s="80" t="s">
        <v>115</v>
      </c>
      <c r="D146" s="80" t="s">
        <v>116</v>
      </c>
      <c r="E146" s="47"/>
      <c r="F146" s="28">
        <v>1</v>
      </c>
      <c r="G146" s="23">
        <f>F146</f>
        <v>1</v>
      </c>
    </row>
    <row r="147" spans="1:7" ht="25.5">
      <c r="A147" s="47"/>
      <c r="B147" s="79" t="s">
        <v>119</v>
      </c>
      <c r="C147" s="80" t="s">
        <v>117</v>
      </c>
      <c r="D147" s="80" t="s">
        <v>116</v>
      </c>
      <c r="E147" s="47"/>
      <c r="F147" s="28">
        <f>(F144-F149)/F150</f>
        <v>120</v>
      </c>
      <c r="G147" s="23">
        <f>F147</f>
        <v>120</v>
      </c>
    </row>
    <row r="148" spans="1:7" ht="15.75">
      <c r="A148" s="47">
        <v>3</v>
      </c>
      <c r="B148" s="71" t="s">
        <v>29</v>
      </c>
      <c r="C148" s="69"/>
      <c r="D148" s="69"/>
      <c r="E148" s="47"/>
      <c r="F148" s="28"/>
      <c r="G148" s="23"/>
    </row>
    <row r="149" spans="1:7" ht="38.25">
      <c r="A149" s="47"/>
      <c r="B149" s="79" t="s">
        <v>120</v>
      </c>
      <c r="C149" s="80" t="s">
        <v>114</v>
      </c>
      <c r="D149" s="80" t="s">
        <v>106</v>
      </c>
      <c r="E149" s="47"/>
      <c r="F149" s="28">
        <v>80000</v>
      </c>
      <c r="G149" s="23">
        <f>F149</f>
        <v>80000</v>
      </c>
    </row>
    <row r="150" spans="1:7" ht="25.5">
      <c r="A150" s="47"/>
      <c r="B150" s="79" t="s">
        <v>121</v>
      </c>
      <c r="C150" s="80" t="s">
        <v>114</v>
      </c>
      <c r="D150" s="80" t="s">
        <v>106</v>
      </c>
      <c r="E150" s="47"/>
      <c r="F150" s="28">
        <v>3500</v>
      </c>
      <c r="G150" s="23">
        <f>F150</f>
        <v>3500</v>
      </c>
    </row>
    <row r="151" spans="1:7" ht="15.75">
      <c r="A151" s="47">
        <v>4</v>
      </c>
      <c r="B151" s="71" t="s">
        <v>30</v>
      </c>
      <c r="C151" s="69"/>
      <c r="D151" s="69"/>
      <c r="E151" s="47"/>
      <c r="F151" s="28"/>
      <c r="G151" s="23"/>
    </row>
    <row r="152" spans="1:7" ht="15.75">
      <c r="A152" s="47"/>
      <c r="B152" s="73" t="s">
        <v>118</v>
      </c>
      <c r="C152" s="69" t="s">
        <v>108</v>
      </c>
      <c r="D152" s="69" t="s">
        <v>106</v>
      </c>
      <c r="E152" s="47"/>
      <c r="F152" s="28">
        <v>100</v>
      </c>
      <c r="G152" s="23">
        <f>F152</f>
        <v>100</v>
      </c>
    </row>
    <row r="153" spans="1:7" ht="15.75">
      <c r="A153" s="47"/>
      <c r="B153" s="91"/>
      <c r="C153" s="69"/>
      <c r="D153" s="69"/>
      <c r="E153" s="47"/>
      <c r="F153" s="28"/>
      <c r="G153" s="23"/>
    </row>
    <row r="154" spans="1:7" ht="15.75">
      <c r="A154" s="46"/>
    </row>
    <row r="155" spans="1:7" ht="15.75">
      <c r="A155" s="46"/>
    </row>
    <row r="156" spans="1:7" ht="45.75" customHeight="1">
      <c r="A156" s="161" t="s">
        <v>156</v>
      </c>
      <c r="B156" s="161"/>
      <c r="C156" s="161"/>
      <c r="D156" s="81"/>
      <c r="E156" s="82"/>
      <c r="F156" s="173" t="s">
        <v>155</v>
      </c>
      <c r="G156" s="173"/>
    </row>
    <row r="157" spans="1:7">
      <c r="A157" s="161"/>
      <c r="B157" s="161"/>
      <c r="C157" s="161"/>
      <c r="D157" s="83" t="s">
        <v>31</v>
      </c>
      <c r="F157" s="166" t="s">
        <v>53</v>
      </c>
      <c r="G157" s="166"/>
    </row>
    <row r="158" spans="1:7" ht="29.25" customHeight="1">
      <c r="A158" s="136" t="s">
        <v>32</v>
      </c>
      <c r="B158" s="136"/>
      <c r="C158" s="44"/>
      <c r="D158" s="44"/>
    </row>
    <row r="159" spans="1:7" ht="45" customHeight="1">
      <c r="A159" s="163"/>
      <c r="B159" s="163"/>
      <c r="C159" s="163"/>
      <c r="D159" s="44"/>
    </row>
    <row r="160" spans="1:7" ht="45.75" customHeight="1">
      <c r="A160" s="161" t="s">
        <v>128</v>
      </c>
      <c r="B160" s="139"/>
      <c r="C160" s="139"/>
      <c r="D160" s="81"/>
      <c r="E160" s="82"/>
      <c r="F160" s="173" t="s">
        <v>143</v>
      </c>
      <c r="G160" s="173"/>
    </row>
    <row r="161" spans="1:7" ht="15.75">
      <c r="A161" s="35"/>
      <c r="B161" s="44"/>
      <c r="C161" s="44"/>
      <c r="D161" s="83" t="s">
        <v>31</v>
      </c>
      <c r="F161" s="166" t="s">
        <v>53</v>
      </c>
      <c r="G161" s="166"/>
    </row>
    <row r="162" spans="1:7">
      <c r="A162" s="84" t="s">
        <v>51</v>
      </c>
    </row>
    <row r="163" spans="1:7" ht="21" customHeight="1">
      <c r="A163" s="94"/>
      <c r="F163" s="34"/>
      <c r="G163" s="34"/>
    </row>
    <row r="164" spans="1:7">
      <c r="A164" s="85" t="s">
        <v>52</v>
      </c>
    </row>
  </sheetData>
  <mergeCells count="50">
    <mergeCell ref="E9:G9"/>
    <mergeCell ref="E22:F22"/>
    <mergeCell ref="B90:C90"/>
    <mergeCell ref="F156:G156"/>
    <mergeCell ref="E10:G10"/>
    <mergeCell ref="A13:G13"/>
    <mergeCell ref="A14:G14"/>
    <mergeCell ref="E21:F21"/>
    <mergeCell ref="D19:F19"/>
    <mergeCell ref="D17:F17"/>
    <mergeCell ref="A18:C18"/>
    <mergeCell ref="D18:E18"/>
    <mergeCell ref="D20:E20"/>
    <mergeCell ref="B37:G37"/>
    <mergeCell ref="B33:G33"/>
    <mergeCell ref="B35:G35"/>
    <mergeCell ref="F1:G3"/>
    <mergeCell ref="E5:G5"/>
    <mergeCell ref="E6:G6"/>
    <mergeCell ref="E7:G7"/>
    <mergeCell ref="E8:G8"/>
    <mergeCell ref="B36:G36"/>
    <mergeCell ref="A20:C20"/>
    <mergeCell ref="A158:B158"/>
    <mergeCell ref="A160:C160"/>
    <mergeCell ref="F160:G160"/>
    <mergeCell ref="B50:C50"/>
    <mergeCell ref="B23:G23"/>
    <mergeCell ref="B24:G24"/>
    <mergeCell ref="B26:G26"/>
    <mergeCell ref="B28:G28"/>
    <mergeCell ref="B51:C51"/>
    <mergeCell ref="B25:G25"/>
    <mergeCell ref="B29:G29"/>
    <mergeCell ref="B38:G38"/>
    <mergeCell ref="B30:G30"/>
    <mergeCell ref="F161:G161"/>
    <mergeCell ref="A56:B56"/>
    <mergeCell ref="A58:A59"/>
    <mergeCell ref="B58:G58"/>
    <mergeCell ref="A159:C159"/>
    <mergeCell ref="B66:G66"/>
    <mergeCell ref="B109:C109"/>
    <mergeCell ref="A156:C157"/>
    <mergeCell ref="F157:G157"/>
    <mergeCell ref="A64:B64"/>
    <mergeCell ref="B131:C131"/>
    <mergeCell ref="B142:C142"/>
    <mergeCell ref="B111:C111"/>
    <mergeCell ref="B120:C120"/>
  </mergeCells>
  <pageMargins left="0.18" right="0.16" top="0.63" bottom="0.47" header="0.51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79" t="s">
        <v>72</v>
      </c>
      <c r="K1" s="179"/>
      <c r="L1" s="179"/>
      <c r="M1" s="179"/>
    </row>
    <row r="2" spans="1:13">
      <c r="J2" s="179"/>
      <c r="K2" s="179"/>
      <c r="L2" s="179"/>
      <c r="M2" s="179"/>
    </row>
    <row r="3" spans="1:13">
      <c r="J3" s="179"/>
      <c r="K3" s="179"/>
      <c r="L3" s="179"/>
      <c r="M3" s="179"/>
    </row>
    <row r="4" spans="1:13">
      <c r="J4" s="179"/>
      <c r="K4" s="179"/>
      <c r="L4" s="179"/>
      <c r="M4" s="179"/>
    </row>
    <row r="5" spans="1:13">
      <c r="A5" s="185" t="s">
        <v>36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>
      <c r="A6" s="185" t="s">
        <v>54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>
      <c r="A7" s="190" t="s">
        <v>3</v>
      </c>
      <c r="B7" s="6"/>
      <c r="C7" s="4"/>
      <c r="E7" s="192"/>
      <c r="F7" s="192"/>
      <c r="G7" s="192"/>
      <c r="H7" s="192"/>
      <c r="I7" s="192"/>
      <c r="J7" s="192"/>
      <c r="K7" s="192"/>
      <c r="L7" s="192"/>
      <c r="M7" s="192"/>
    </row>
    <row r="8" spans="1:13" ht="15" customHeight="1">
      <c r="A8" s="190"/>
      <c r="B8" s="14" t="s">
        <v>45</v>
      </c>
      <c r="C8" s="21"/>
      <c r="D8" s="22"/>
      <c r="E8" s="193" t="s">
        <v>34</v>
      </c>
      <c r="F8" s="193"/>
      <c r="G8" s="193"/>
      <c r="H8" s="193"/>
      <c r="I8" s="193"/>
      <c r="J8" s="193"/>
      <c r="K8" s="193"/>
      <c r="L8" s="193"/>
      <c r="M8" s="193"/>
    </row>
    <row r="9" spans="1:13">
      <c r="A9" s="190" t="s">
        <v>4</v>
      </c>
      <c r="B9" s="6"/>
      <c r="C9" s="4"/>
      <c r="E9" s="192"/>
      <c r="F9" s="192"/>
      <c r="G9" s="192"/>
      <c r="H9" s="192"/>
      <c r="I9" s="192"/>
      <c r="J9" s="192"/>
      <c r="K9" s="192"/>
      <c r="L9" s="192"/>
      <c r="M9" s="192"/>
    </row>
    <row r="10" spans="1:13" ht="15" customHeight="1">
      <c r="A10" s="190"/>
      <c r="B10" s="14" t="s">
        <v>45</v>
      </c>
      <c r="C10" s="21"/>
      <c r="D10" s="22"/>
      <c r="E10" s="194" t="s">
        <v>33</v>
      </c>
      <c r="F10" s="194"/>
      <c r="G10" s="194"/>
      <c r="H10" s="194"/>
      <c r="I10" s="194"/>
      <c r="J10" s="194"/>
      <c r="K10" s="194"/>
      <c r="L10" s="194"/>
      <c r="M10" s="194"/>
    </row>
    <row r="11" spans="1:13">
      <c r="A11" s="190" t="s">
        <v>5</v>
      </c>
      <c r="B11" s="6"/>
      <c r="C11" s="6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ht="15" customHeight="1">
      <c r="A12" s="190"/>
      <c r="B12" s="14" t="s">
        <v>45</v>
      </c>
      <c r="C12" s="3" t="s">
        <v>6</v>
      </c>
      <c r="D12" s="22"/>
      <c r="E12" s="193" t="s">
        <v>35</v>
      </c>
      <c r="F12" s="193"/>
      <c r="G12" s="193"/>
      <c r="H12" s="193"/>
      <c r="I12" s="193"/>
      <c r="J12" s="193"/>
      <c r="K12" s="193"/>
      <c r="L12" s="193"/>
      <c r="M12" s="193"/>
    </row>
    <row r="13" spans="1:13" ht="19.5" customHeight="1">
      <c r="A13" s="195" t="s">
        <v>55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>
      <c r="A14" s="1"/>
    </row>
    <row r="15" spans="1:13" ht="31.5">
      <c r="A15" s="5" t="s">
        <v>44</v>
      </c>
      <c r="B15" s="175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>
      <c r="A16" s="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26">
      <c r="A17" s="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26">
      <c r="A18" s="1"/>
    </row>
    <row r="19" spans="1:26">
      <c r="A19" s="8" t="s">
        <v>56</v>
      </c>
    </row>
    <row r="20" spans="1:26">
      <c r="A20" s="4"/>
    </row>
    <row r="21" spans="1:26">
      <c r="A21" s="8" t="s">
        <v>57</v>
      </c>
    </row>
    <row r="22" spans="1:26">
      <c r="A22" s="1"/>
    </row>
    <row r="23" spans="1:26" ht="32.25" customHeight="1">
      <c r="A23" s="5" t="s">
        <v>44</v>
      </c>
      <c r="B23" s="175" t="s">
        <v>12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26">
      <c r="A24" s="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26">
      <c r="A25" s="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26">
      <c r="A26" s="1"/>
    </row>
    <row r="27" spans="1:26">
      <c r="A27" s="8" t="s">
        <v>58</v>
      </c>
    </row>
    <row r="28" spans="1:26" ht="15.75" customHeight="1">
      <c r="B28" s="15"/>
      <c r="L28" s="15" t="s">
        <v>49</v>
      </c>
    </row>
    <row r="29" spans="1:26">
      <c r="A29" s="1"/>
    </row>
    <row r="30" spans="1:26" ht="30" customHeight="1">
      <c r="A30" s="175" t="s">
        <v>44</v>
      </c>
      <c r="B30" s="175" t="s">
        <v>59</v>
      </c>
      <c r="C30" s="175"/>
      <c r="D30" s="175"/>
      <c r="E30" s="175" t="s">
        <v>37</v>
      </c>
      <c r="F30" s="175"/>
      <c r="G30" s="175"/>
      <c r="H30" s="175" t="s">
        <v>60</v>
      </c>
      <c r="I30" s="175"/>
      <c r="J30" s="175"/>
      <c r="K30" s="175" t="s">
        <v>38</v>
      </c>
      <c r="L30" s="175"/>
      <c r="M30" s="175"/>
      <c r="R30" s="191"/>
      <c r="S30" s="191"/>
      <c r="T30" s="191"/>
      <c r="U30" s="191"/>
      <c r="V30" s="191"/>
      <c r="W30" s="191"/>
      <c r="X30" s="191"/>
      <c r="Y30" s="191"/>
      <c r="Z30" s="191"/>
    </row>
    <row r="31" spans="1:26" ht="33" customHeight="1">
      <c r="A31" s="175"/>
      <c r="B31" s="175"/>
      <c r="C31" s="175"/>
      <c r="D31" s="175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75">
        <v>2</v>
      </c>
      <c r="C32" s="175"/>
      <c r="D32" s="175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75" t="s">
        <v>18</v>
      </c>
      <c r="C33" s="175"/>
      <c r="D33" s="175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75"/>
      <c r="C34" s="175"/>
      <c r="D34" s="175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196" t="s">
        <v>61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26">
      <c r="A36" s="1"/>
    </row>
    <row r="37" spans="1:26" ht="33" customHeight="1">
      <c r="A37" s="167" t="s">
        <v>62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1:26">
      <c r="K38" s="4" t="s">
        <v>49</v>
      </c>
    </row>
    <row r="39" spans="1:26">
      <c r="A39" s="1"/>
    </row>
    <row r="40" spans="1:26" ht="31.5" customHeight="1">
      <c r="A40" s="175" t="s">
        <v>11</v>
      </c>
      <c r="B40" s="175" t="s">
        <v>63</v>
      </c>
      <c r="C40" s="175"/>
      <c r="D40" s="175"/>
      <c r="E40" s="175" t="s">
        <v>37</v>
      </c>
      <c r="F40" s="175"/>
      <c r="G40" s="175"/>
      <c r="H40" s="175" t="s">
        <v>60</v>
      </c>
      <c r="I40" s="175"/>
      <c r="J40" s="175"/>
      <c r="K40" s="175" t="s">
        <v>38</v>
      </c>
      <c r="L40" s="175"/>
      <c r="M40" s="175"/>
    </row>
    <row r="41" spans="1:26" ht="33.75" customHeight="1">
      <c r="A41" s="175"/>
      <c r="B41" s="175"/>
      <c r="C41" s="175"/>
      <c r="D41" s="175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75">
        <v>2</v>
      </c>
      <c r="C42" s="175"/>
      <c r="D42" s="175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75"/>
      <c r="C43" s="175"/>
      <c r="D43" s="175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64</v>
      </c>
    </row>
    <row r="46" spans="1:26">
      <c r="A46" s="1"/>
    </row>
    <row r="47" spans="1:26" ht="53.25" customHeight="1">
      <c r="A47" s="175" t="s">
        <v>11</v>
      </c>
      <c r="B47" s="175" t="s">
        <v>42</v>
      </c>
      <c r="C47" s="175" t="s">
        <v>25</v>
      </c>
      <c r="D47" s="175" t="s">
        <v>26</v>
      </c>
      <c r="E47" s="175" t="s">
        <v>37</v>
      </c>
      <c r="F47" s="175"/>
      <c r="G47" s="175"/>
      <c r="H47" s="175" t="s">
        <v>65</v>
      </c>
      <c r="I47" s="175"/>
      <c r="J47" s="175"/>
      <c r="K47" s="175" t="s">
        <v>38</v>
      </c>
      <c r="L47" s="175"/>
      <c r="M47" s="175"/>
    </row>
    <row r="48" spans="1:26" ht="30.75" customHeight="1">
      <c r="A48" s="175"/>
      <c r="B48" s="175"/>
      <c r="C48" s="175"/>
      <c r="D48" s="175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75" t="s">
        <v>66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75" t="s">
        <v>66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75" t="s">
        <v>66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75" t="s">
        <v>66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</row>
    <row r="66" spans="1:13">
      <c r="A66" s="175" t="s">
        <v>43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>
      <c r="A67" s="1"/>
    </row>
    <row r="68" spans="1:13" ht="19.5" customHeight="1">
      <c r="A68" s="8" t="s">
        <v>67</v>
      </c>
      <c r="B68" s="8"/>
      <c r="C68" s="8"/>
      <c r="D68" s="8"/>
    </row>
    <row r="69" spans="1:13" ht="6.75" customHeight="1">
      <c r="A69" s="195" t="s">
        <v>68</v>
      </c>
      <c r="B69" s="195"/>
      <c r="C69" s="195"/>
      <c r="D69" s="195"/>
    </row>
    <row r="70" spans="1:13" ht="19.5" customHeight="1">
      <c r="A70" s="10" t="s">
        <v>69</v>
      </c>
      <c r="B70" s="10"/>
      <c r="C70" s="10"/>
      <c r="D70" s="10"/>
    </row>
    <row r="71" spans="1:13">
      <c r="A71" s="198" t="s">
        <v>71</v>
      </c>
      <c r="B71" s="198"/>
      <c r="C71" s="198"/>
      <c r="D71" s="198"/>
      <c r="E71" s="198"/>
    </row>
    <row r="72" spans="1:13">
      <c r="A72" s="198"/>
      <c r="B72" s="198"/>
      <c r="C72" s="198"/>
      <c r="D72" s="198"/>
      <c r="E72" s="198"/>
      <c r="G72" s="199"/>
      <c r="H72" s="199"/>
      <c r="J72" s="199"/>
      <c r="K72" s="199"/>
      <c r="L72" s="199"/>
      <c r="M72" s="199"/>
    </row>
    <row r="73" spans="1:13" ht="15.75" customHeight="1">
      <c r="A73" s="11"/>
      <c r="B73" s="11"/>
      <c r="C73" s="11"/>
      <c r="D73" s="11"/>
      <c r="E73" s="11"/>
      <c r="G73" s="200" t="s">
        <v>31</v>
      </c>
      <c r="H73" s="200"/>
      <c r="J73" s="194" t="s">
        <v>53</v>
      </c>
      <c r="K73" s="194"/>
      <c r="L73" s="194"/>
      <c r="M73" s="194"/>
    </row>
    <row r="74" spans="1:13" ht="43.5" customHeight="1">
      <c r="A74" s="198" t="s">
        <v>70</v>
      </c>
      <c r="B74" s="198"/>
      <c r="C74" s="198"/>
      <c r="D74" s="198"/>
      <c r="E74" s="198"/>
      <c r="G74" s="199"/>
      <c r="H74" s="199"/>
      <c r="J74" s="199"/>
      <c r="K74" s="199"/>
      <c r="L74" s="199"/>
      <c r="M74" s="199"/>
    </row>
    <row r="75" spans="1:13" ht="15.75" customHeight="1">
      <c r="A75" s="198"/>
      <c r="B75" s="198"/>
      <c r="C75" s="198"/>
      <c r="D75" s="198"/>
      <c r="E75" s="198"/>
      <c r="G75" s="200" t="s">
        <v>31</v>
      </c>
      <c r="H75" s="200"/>
      <c r="J75" s="194" t="s">
        <v>53</v>
      </c>
      <c r="K75" s="194"/>
      <c r="L75" s="194"/>
      <c r="M75" s="194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05.03.2021</vt:lpstr>
      <vt:lpstr>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2021-03-09T08:40:50Z</cp:lastPrinted>
  <dcterms:created xsi:type="dcterms:W3CDTF">2018-12-28T08:43:53Z</dcterms:created>
  <dcterms:modified xsi:type="dcterms:W3CDTF">2021-03-09T12:26:37Z</dcterms:modified>
</cp:coreProperties>
</file>