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tabRatio="963" activeTab="1"/>
  </bookViews>
  <sheets>
    <sheet name="Форма 2020-1" sheetId="1" r:id="rId1"/>
    <sheet name="п.1-4 0160" sheetId="2" r:id="rId2"/>
    <sheet name="п.5 0160" sheetId="3" r:id="rId3"/>
    <sheet name="п.6 0160" sheetId="4" r:id="rId4"/>
    <sheet name="п.7 0160" sheetId="5" r:id="rId5"/>
    <sheet name="п.8 0160" sheetId="6" r:id="rId6"/>
    <sheet name="п.9-10 0160" sheetId="7" r:id="rId7"/>
    <sheet name="п.11-13 0160" sheetId="8" r:id="rId8"/>
    <sheet name="п.14-15 0160" sheetId="9" r:id="rId9"/>
  </sheets>
  <definedNames>
    <definedName name="_xlnm.Print_Area" localSheetId="1">'п.1-4 0160'!$A$1:$I$34</definedName>
    <definedName name="_xlnm.Print_Area" localSheetId="8">'п.14-15 0160'!$A$1:$L$61</definedName>
    <definedName name="_xlnm.Print_Area" localSheetId="0">'Форма 2020-1'!$A$1:$J$53</definedName>
  </definedNames>
  <calcPr fullCalcOnLoad="1"/>
</workbook>
</file>

<file path=xl/sharedStrings.xml><?xml version="1.0" encoding="utf-8"?>
<sst xmlns="http://schemas.openxmlformats.org/spreadsheetml/2006/main" count="770" uniqueCount="273">
  <si>
    <t>ЗАТВЕРДЖЕНО</t>
  </si>
  <si>
    <t>Наказ Міністерства фінансів України</t>
  </si>
  <si>
    <t>17 липня 2015 року N 648</t>
  </si>
  <si>
    <t>Найменування</t>
  </si>
  <si>
    <t>2019 рік</t>
  </si>
  <si>
    <t>Керівник установи</t>
  </si>
  <si>
    <t>(підпис)</t>
  </si>
  <si>
    <t>(ініціали та прізвище)</t>
  </si>
  <si>
    <t>Головний бухгалтер</t>
  </si>
  <si>
    <t>______________</t>
  </si>
  <si>
    <t>(у редакції наказу Міністерства фінансів</t>
  </si>
  <si>
    <t>2020 рік</t>
  </si>
  <si>
    <t>2021 рік</t>
  </si>
  <si>
    <t>України від 17 липня 2018 року N 617)</t>
  </si>
  <si>
    <t>2. Мета діяльності головного розпорядника коштів місцевого бюджету.</t>
  </si>
  <si>
    <t>Код Функціональної класифікації видатків та кредитування бюджету</t>
  </si>
  <si>
    <t>УСЬОГО</t>
  </si>
  <si>
    <t>2021 рік (прогноз)</t>
  </si>
  <si>
    <t xml:space="preserve"> (грн)</t>
  </si>
  <si>
    <t>(грн)</t>
  </si>
  <si>
    <t>(найменування головного розпорядника коштів місцевого бюджету)</t>
  </si>
  <si>
    <t>(найменування відповідального виконавця)</t>
  </si>
  <si>
    <t>Код</t>
  </si>
  <si>
    <t>загальний фонд</t>
  </si>
  <si>
    <t>спеціальний фонд</t>
  </si>
  <si>
    <t>у тому числі бюджет розвитку</t>
  </si>
  <si>
    <t>Надходження із загального фонду бюджету</t>
  </si>
  <si>
    <t>Х</t>
  </si>
  <si>
    <t>Повернення кредитів до бюджету</t>
  </si>
  <si>
    <t>Власні надходження бюджетних установ (розписати за видами надходжень)</t>
  </si>
  <si>
    <t>Інші надходження спеціального фонду (розписати за видами надходжень)</t>
  </si>
  <si>
    <t>разом                      (7 + 8)</t>
  </si>
  <si>
    <t>разом                 (3 + 4)</t>
  </si>
  <si>
    <t>разом                 (7 + 8)</t>
  </si>
  <si>
    <t>разом                      (11 + 12)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</si>
  <si>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</si>
  <si>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</si>
  <si>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</si>
  <si>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</si>
  <si>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N з/п</t>
  </si>
  <si>
    <t>Показники</t>
  </si>
  <si>
    <t>Одиниця виміру</t>
  </si>
  <si>
    <t>Джерело інформації</t>
  </si>
  <si>
    <t>продукту</t>
  </si>
  <si>
    <t>ефективності</t>
  </si>
  <si>
    <t>якості</t>
  </si>
  <si>
    <t>разом                 (5 + 6)</t>
  </si>
  <si>
    <t>разом                      (8 + 9)</t>
  </si>
  <si>
    <t>у тому числі оплата праці штатних одиниць за загальним фондом, що враховані також у спеціальному фонді</t>
  </si>
  <si>
    <t>9. Структура видатків на оплату праці:</t>
  </si>
  <si>
    <t>10. Чисельність зайнятих у бюджетних установах:</t>
  </si>
  <si>
    <t>Категорії працівників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</si>
  <si>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</si>
  <si>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</si>
  <si>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</si>
  <si>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 xml:space="preserve">разом
(4 + 5)
</t>
  </si>
  <si>
    <t xml:space="preserve">разом
(7 + 8)
</t>
  </si>
  <si>
    <t>разом                 (10 + 11)</t>
  </si>
  <si>
    <t>разом                 (4 + 5)</t>
  </si>
  <si>
    <t>разом                  (7 + 8)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</si>
  <si>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</si>
  <si>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</si>
  <si>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</si>
  <si>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</si>
  <si>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</si>
  <si>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_______________________________________________________________________________________________________________________________________________________________________________</t>
  </si>
  <si>
    <t>Код Економічної класифікації видатків бюджету / код Класифікації кредитування бюджету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</si>
  <si>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</si>
  <si>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</si>
  <si>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</si>
  <si>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</si>
  <si>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загального фонду</t>
  </si>
  <si>
    <t>спеціального фонду</t>
  </si>
  <si>
    <t>очікуваний обсяг взяття поточних зобов'язань                      (3 - 5)</t>
  </si>
  <si>
    <t>очікуваний обсяг взяття поточних зобов'язань (8 - 10)</t>
  </si>
  <si>
    <t>можлива кредиторська заборгованість на початок планового бюджетного періоду                                            (4 - 5 - 6)</t>
  </si>
  <si>
    <t>Затверджено з урахуванням змін</t>
  </si>
  <si>
    <t>Касові видатки / надання кредитів</t>
  </si>
  <si>
    <t>Дебіторська заборгованість на 01.01.2018</t>
  </si>
  <si>
    <t>Причини виникнення заборгованості</t>
  </si>
  <si>
    <t>Вжиті заходи щодо погашення заборгованості</t>
  </si>
  <si>
    <t xml:space="preserve">Касові видатки / 
надання кредитів
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</si>
  <si>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</si>
  <si>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</si>
  <si>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 xml:space="preserve">Зміна кредиторської заборгованості
(6 - 5)
</t>
  </si>
  <si>
    <t xml:space="preserve">Бюджетні зобов'язання 
(4 + 6)
</t>
  </si>
  <si>
    <t>Погашено кредиторську заборгованість за рахунок коштів</t>
  </si>
  <si>
    <t>Напрями використання бюджетних коштів</t>
  </si>
  <si>
    <t>разом                 (8 + 9)</t>
  </si>
  <si>
    <t>2018 рік (звіт)</t>
  </si>
  <si>
    <t>2019 рік (затверджено)</t>
  </si>
  <si>
    <t>2020 рік (проект)</t>
  </si>
  <si>
    <t>2022 рік (прогноз)</t>
  </si>
  <si>
    <t>БЮДЖЕТНИЙ ЗАПИТ НА 2020 - 2022 РОКИ індивідуальний (Форма 2020-2)</t>
  </si>
  <si>
    <t>4. Мета та завдання бюджетної програми на 2020 - 2022 роки:</t>
  </si>
  <si>
    <t>1) мета бюджетної програми, строки її реалізації;</t>
  </si>
  <si>
    <t>2) завдання бюджетної програми;</t>
  </si>
  <si>
    <t>3) підстави реалізації бюджетної програми.</t>
  </si>
  <si>
    <t>5. Надходження для виконання бюджетної програми:</t>
  </si>
  <si>
    <t>1) надходження для виконання бюджетної програми у 2018 - 2020 роках:</t>
  </si>
  <si>
    <t>2) надходження для виконання бюджетної програми у 2021 - 2022 роках:</t>
  </si>
  <si>
    <t>1) видатки за кодами Економічної класифікації видатків бюджету у 2018 - 2020 роках:</t>
  </si>
  <si>
    <t>2) надання кредитів за кодами Класифікації кредитування бюджету у 2018 - 2020 роках:</t>
  </si>
  <si>
    <t>3) видатки за кодами Економічної класифікації видатків бюджету у 2021 - 2022 роках:</t>
  </si>
  <si>
    <t>4) надання кредитів за кодами Класифікації кредитування бюджету у 2021 - 2022 роках:</t>
  </si>
  <si>
    <t>1) витрати за напрямами використання бюджетних коштів у 2018 - 2020 роках:</t>
  </si>
  <si>
    <t>2) витрати за напрямами використання бюджетних коштів у 2021 - 2022 роках:</t>
  </si>
  <si>
    <t>8. Результативні показники бюджетної програми:</t>
  </si>
  <si>
    <t>1) результативні показники бюджетної програми у 2018 - 2020 роках:</t>
  </si>
  <si>
    <t>затверджено</t>
  </si>
  <si>
    <t>фактично зайняті</t>
  </si>
  <si>
    <t>2019 рік (план)</t>
  </si>
  <si>
    <t>2022 рік</t>
  </si>
  <si>
    <t>11. Місцеві/регіональні програми, які виконуються в межах бюджетної програми:</t>
  </si>
  <si>
    <t>1) місцеві/регіональні програми, які виконуються в межах бюджетної програми у 2018 - 2020 роках:</t>
  </si>
  <si>
    <t>2) місцеві/регіональні програми, які виконуються в межах бюджетної програми у 2021 - 2022 роках:</t>
  </si>
  <si>
    <t>12. Об'єкти, які виконуються в межах бюджетної програми за рахунок коштів бюджету розвитку у 2018 - 2022 роках:</t>
  </si>
  <si>
    <t>13. Аналіз результатів, досягнутих внаслідок використання коштів загального фонду бюджету у 2018 році, очікувані результати у 2019 році, обґрунтування необхідності передбачення витрат на 2020 - 2022 роки.</t>
  </si>
  <si>
    <t>14. Бюджетні зобов'язання у 2018 - 2020 роках:</t>
  </si>
  <si>
    <t>1) кредиторська заборгованість місцевого бюджету у 2018 році:</t>
  </si>
  <si>
    <t>2) кредиторська заборгованість місцевого бюджету у 2019 - 2020 роках:</t>
  </si>
  <si>
    <t>3) дебіторська заборгованість у 2018 - 2019 роках:</t>
  </si>
  <si>
    <t>Дебіторська заборгованість на 01.01.2019</t>
  </si>
  <si>
    <t>Очікувана дебіторська заборгованість на 01.01.2020</t>
  </si>
  <si>
    <t>4) аналіз управління бюджетними зобов'язаннями та пропозиції щодо упорядкування бюджетних зобов'язань у 2020 році.</t>
  </si>
  <si>
    <t>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внаслідок використання коштів спеціального фонду бюджету у 2018 році, та очікувані результати у 2019 році.</t>
  </si>
  <si>
    <t>БЮДЖЕТНИЙ ЗАПИТ НА 2020 – 2022 РОКИ загальний (Форма 2020-1)</t>
  </si>
  <si>
    <t>України від 7 серпня 2019 року N 336)</t>
  </si>
  <si>
    <t>(код за ЄДРПОУ)</t>
  </si>
  <si>
    <t>(код бюджету)</t>
  </si>
  <si>
    <t>(код Типової відомчої класифікації видатків та кредитування місцевого бюджету)</t>
  </si>
  <si>
    <t>Номер цілі державної політики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</si>
  <si>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</si>
  <si>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Найменування показника результату</t>
  </si>
  <si>
    <t>4. Розподіл граничних показників видатків бюджету та надання кредитів з бюджету загального фонду місцевого бюджету на 2020-2022 роки за бюджетними програмами:</t>
  </si>
  <si>
    <t>5. Розподіл граничних показників видатків бюджету та надання кредитів з бюджету спеціального фонду місцевого бюджету на 2020-2022 роки за бюджетними програмами:</t>
  </si>
  <si>
    <t>Код Програмної класифікації видатків та кредитування місцевого бюджету</t>
  </si>
  <si>
    <t>Код Типової програмною класифікацією видатків та кредитування місцевого бюджету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</si>
  <si>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</si>
  <si>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</si>
  <si>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(найменування бюджетної програми згідно з Типовою програмною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</si>
  <si>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</si>
  <si>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</si>
  <si>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місцевого бюджету)</t>
  </si>
  <si>
    <t>Керівництво і управління у сфері фінансів</t>
  </si>
  <si>
    <t>Відсоток прийнятих рішень в загальній кількості підготовлених проектів</t>
  </si>
  <si>
    <t>Відсоток вчасно виконаних доручень, листів, інформацій, звітів у їх загальній кількості</t>
  </si>
  <si>
    <t>%</t>
  </si>
  <si>
    <t>Здійснення наданих законодавством повноважень у сфері фінансів</t>
  </si>
  <si>
    <t>Придбання обладнання і предметів довгострокового користування</t>
  </si>
  <si>
    <t>відс.</t>
  </si>
  <si>
    <t>0111</t>
  </si>
  <si>
    <t>0170</t>
  </si>
  <si>
    <t>Фінансове управління Коломийської міської ради</t>
  </si>
  <si>
    <t>Ганна Бакай</t>
  </si>
  <si>
    <t>Надія Сопко</t>
  </si>
  <si>
    <t>(3) (7) (1)</t>
  </si>
  <si>
    <t>1. Здійснення наданих законодавством повноважень у сфері фінансів.</t>
  </si>
  <si>
    <t>2. Придбання обладнання і предметів довгострокового користування</t>
  </si>
  <si>
    <t>0160</t>
  </si>
  <si>
    <t>8600</t>
  </si>
  <si>
    <t>2020 рік (прогноз)</t>
  </si>
  <si>
    <t>Поточні видатки</t>
  </si>
  <si>
    <t>Заробітна плата</t>
  </si>
  <si>
    <t>Нарахування на заробітну плату</t>
  </si>
  <si>
    <t>Використання товарів і послуг</t>
  </si>
  <si>
    <t>Предмети,матеріали, обладнання та інвентар</t>
  </si>
  <si>
    <t>Оплата послуг (крім комунальних)</t>
  </si>
  <si>
    <t>Видатки на відрядження</t>
  </si>
  <si>
    <t>Оплата комунальних послуг та енергоносіїв</t>
  </si>
  <si>
    <t>Оплата водопостачання та водовідведення</t>
  </si>
  <si>
    <t>Оплата електроенергії</t>
  </si>
  <si>
    <t>Оплата природного газу</t>
  </si>
  <si>
    <t>Інші видатки</t>
  </si>
  <si>
    <t>Капітальні видатки</t>
  </si>
  <si>
    <t>оплата природного газу</t>
  </si>
  <si>
    <t>-</t>
  </si>
  <si>
    <t>Показники затрат</t>
  </si>
  <si>
    <t xml:space="preserve">Кількість штатних одиниць           </t>
  </si>
  <si>
    <t>од.</t>
  </si>
  <si>
    <t>Штатний розпис</t>
  </si>
  <si>
    <t>у т.ч. кількість посадових осіб місцевого самоврядування</t>
  </si>
  <si>
    <t>кількість засідань виконкому, комісій та сесій міської ради в яких прийнято участь.</t>
  </si>
  <si>
    <t>журнал реєстрації</t>
  </si>
  <si>
    <t>кількість отриманих листів, необхідних до виконання інформацій, звернень (вхідна кореспонденція)</t>
  </si>
  <si>
    <t>журнал реєстрації вхідної кореспонденції</t>
  </si>
  <si>
    <t>кількість прийнятих до виконання нормативно-правових актів: рішень міської ради, рішень виконкому, розпоряджень міського голови</t>
  </si>
  <si>
    <t>кількість підготовлених відповідей на листи, доручення вищестоящих органів, установ і організацій (вихідна кореспонденція)</t>
  </si>
  <si>
    <t>журнал реєстрації вихідної кореспонденції</t>
  </si>
  <si>
    <t>кількість складених звітів по апарату управління</t>
  </si>
  <si>
    <t>реєстр звітів</t>
  </si>
  <si>
    <t>Кількість підготовлених довідок про сплату плати за ліцензію на право роздрібної торгівлі алкогольними напоями та тютюновими виробами в рік</t>
  </si>
  <si>
    <t>журнал реєстрації виданих довідок</t>
  </si>
  <si>
    <t>Кількість опрацьованих висновків на повернення платежів</t>
  </si>
  <si>
    <t>реєстр висновків</t>
  </si>
  <si>
    <t>Кількість розроблених  інструкцій по заповненню форм бюджетного запиту до проекту міського бюджету на плановий рік.</t>
  </si>
  <si>
    <t>інструкції</t>
  </si>
  <si>
    <t>Кількість перевірених та включених в проект міського бюджету бюджетних запитів</t>
  </si>
  <si>
    <t>бюджетні запити</t>
  </si>
  <si>
    <t>Кількість перевірених паспортів бюджетних програм</t>
  </si>
  <si>
    <t>паспорти БП</t>
  </si>
  <si>
    <t>Кількість проведених перевірок</t>
  </si>
  <si>
    <t>Реєстр, довідки перевірок</t>
  </si>
  <si>
    <t>Кількість підготовлених розписів міського бюджету</t>
  </si>
  <si>
    <t>розпис міського бюджету</t>
  </si>
  <si>
    <t>Кількість підготовлених проектів рішень виконкому, сесій</t>
  </si>
  <si>
    <t>реєстр рішення</t>
  </si>
  <si>
    <t>Кількість підготовлених розпоряджень на фінансування, довідок змін до міського бюджету, юридичних, фінансових зобов"язань, платіжних доручень</t>
  </si>
  <si>
    <t>ПЗ ІАС "Місцеві бюджети", "Фіндокументи"</t>
  </si>
  <si>
    <t>Витрати на утримання однієї штатної одиниці</t>
  </si>
  <si>
    <t>грн.</t>
  </si>
  <si>
    <t xml:space="preserve">Кількість підготовлених листів, звернень на одного працівника </t>
  </si>
  <si>
    <t>Розрахунок</t>
  </si>
  <si>
    <t xml:space="preserve">Кількість прийнятих до виконання нормативно-правових актів на одного працівника </t>
  </si>
  <si>
    <t xml:space="preserve">Кількість проведених перевірок на одного працівника </t>
  </si>
  <si>
    <t>Кількість підготовлених розпоряджень на фінансування, довідок змін до міського бюджету, зобов"язань та платіжних доручень на одного працівника, од.</t>
  </si>
  <si>
    <t>кошторис</t>
  </si>
  <si>
    <t>Кількість одиниць обладнання, яке планується придбати</t>
  </si>
  <si>
    <t>розрахунок до кошторису</t>
  </si>
  <si>
    <t>середні витрати на одиницю обладнання</t>
  </si>
  <si>
    <t>розрахунково</t>
  </si>
  <si>
    <t>2) результативні показники бюджетної програми у 2020 - 2021 роках:</t>
  </si>
  <si>
    <t>реєстр</t>
  </si>
  <si>
    <t>довідки перевірок</t>
  </si>
  <si>
    <t>рішення</t>
  </si>
  <si>
    <t>Кількість підготовлених юридичних, фінансових зобов"язань та платіжних доручень</t>
  </si>
  <si>
    <t>ПЗ Фіндокументи</t>
  </si>
  <si>
    <t>Кількість підготовлених розпоряджень на фінансування</t>
  </si>
  <si>
    <t>ПЗ ІАС "Місцеві бюджети"</t>
  </si>
  <si>
    <t>Кількість підготовлених документів на внесення  змін до міського бюджету</t>
  </si>
  <si>
    <t>реєстр довідок змін</t>
  </si>
  <si>
    <t>Кількість підготовлених розписів доходів та видатків міського бюджету</t>
  </si>
  <si>
    <t>1. Обов’язкові виплати</t>
  </si>
  <si>
    <t>фонд у посадових окладах</t>
  </si>
  <si>
    <t>обов"язкові доплати та надбавки</t>
  </si>
  <si>
    <t>2. Стимулюючі доплати та надбавки</t>
  </si>
  <si>
    <t>3. Премії</t>
  </si>
  <si>
    <t>4.Індексація</t>
  </si>
  <si>
    <t>5. Допомога на оздоровлення, матеріальна допомога</t>
  </si>
  <si>
    <t>Посадові особи місцевого самоврядування</t>
  </si>
  <si>
    <t>службовці</t>
  </si>
  <si>
    <t>обслуговуючий персонал</t>
  </si>
  <si>
    <t>В результаті використання коштів бюджету у 2018 році забезпечено виконання функцій і завдань у сфері фінансів. В 2019 р. буде забезпечено 100 відсоткове виконання кошторису, а отже досягнуто виконання поставлених перед фінуправлінням завдань і функцій. В розрахунках на 2020-2022 роки заплановані показники приведені до необхідного рівня фукціонування фінансового управління та здійснення поставлених перед управлінням завдань щодо забезпечення бюджетного процесу у місті.</t>
  </si>
  <si>
    <t>Оплата послуг (крім комуналоьних)</t>
  </si>
  <si>
    <t>Фінансовим управлінням беруться бюджетні зобов"язання в межах бюджетних асигнувань, установлених кошторисом. Посилюється контроль за дотриманням чинного законодавства при взятті бюджетних зобов"язань, їх реєстрації в органах державної казначейської служби.</t>
  </si>
  <si>
    <t>Бакай Г.Д.</t>
  </si>
  <si>
    <t>Сопко Н.І.</t>
  </si>
  <si>
    <t>(3) (7)</t>
  </si>
  <si>
    <t>Керівництво і управління у ваідповідній сфері у містах (місті Києві),селищах, селах,об"єднаних територіальних громадах</t>
  </si>
  <si>
    <t>Забезпечити керівництво і управління наданих законодавством повноважень у сфері фінансів</t>
  </si>
  <si>
    <t>Обслуговування боргу</t>
  </si>
  <si>
    <t>Рівень виконання фінансових зобов"язань по обслуговуванню місцевого боргу</t>
  </si>
  <si>
    <t>1.Керівництво і управління у сфері фінансів міста</t>
  </si>
  <si>
    <t>2.Обслуговування місцевого боргу</t>
  </si>
  <si>
    <t>Питома вага придбаного обладнання від запланованого</t>
  </si>
  <si>
    <t>2610600000</t>
  </si>
  <si>
    <t>ІАС "Місцеві бюджети", "Фіндокументи"</t>
  </si>
  <si>
    <t>Обсяг видатків на придбання обладнання</t>
  </si>
  <si>
    <r>
      <t xml:space="preserve">Придбання обладнання і предметів довгострокового користування </t>
    </r>
    <r>
      <rPr>
        <b/>
        <sz val="13"/>
        <rFont val="Times New Roman"/>
        <family val="1"/>
      </rPr>
      <t xml:space="preserve">/                        </t>
    </r>
    <r>
      <rPr>
        <b/>
        <sz val="14"/>
        <rFont val="Times New Roman"/>
        <family val="1"/>
      </rPr>
      <t xml:space="preserve">  Придбання обладнання</t>
    </r>
  </si>
  <si>
    <t xml:space="preserve">Наказ Міністерства фінансів України «Про деякі питання запровадження програмно-цільового методу складання та виконання місцевих бюджетів» від 26.08.2014р.№836,            </t>
  </si>
  <si>
    <t xml:space="preserve">Бюджетний кодекс України від 08.07.2010 р. № 2456-VI,      Закон України «Про місцеве самоврядування в Україні» від 21.05.97 р. № 280/97-ВР,
</t>
  </si>
  <si>
    <t xml:space="preserve">Наказ Міністерства фінансів України 17 липня 2015 року N 648 "Про затвердження типових форм бюджетних запитів для формування місцевих бюджетів", </t>
  </si>
  <si>
    <t xml:space="preserve">Наказ МФУ «Про затвердження Основних підходів про запровадження програмно-цільового методу складання та виконання місцевих бюджетів» від 02.08.2010 р. № 805,
</t>
  </si>
  <si>
    <t>Наказ Міністерства фінансів України від 07.08.2019 р. № 336 "Про внесення змін до деяких наказів Міністерства фінансів України"</t>
  </si>
  <si>
    <t>Наказ Міністерства фінансів України від 05.09.2018 р. № 743 "Про внесення змін до деяких наказів Міністерства фінансів України",</t>
  </si>
  <si>
    <r>
      <t xml:space="preserve">Наказ Міністерства фінансів України від 31.08.18 р. № 729 "Про внесення змін до Структури кодування програмної клисифікації видатків та кредитування місцевих бюджетів",                    </t>
    </r>
  </si>
  <si>
    <t xml:space="preserve">Наказ Міністерства фінансів України від 20.09.2017 р. № 793 №Про затвердження складових програмної клисифікації видатків та кредитування місцевих бюджетів",                    </t>
  </si>
  <si>
    <t xml:space="preserve">Наказ МФУ №1147 від 01.10.10 р. "Про затвердження типового переліку бюджетних програм та результативних показників їх виконання для місцевих бюджетів у галузі "Державне управління", </t>
  </si>
  <si>
    <r>
      <t xml:space="preserve">3. </t>
    </r>
    <r>
      <rPr>
        <b/>
        <u val="single"/>
        <sz val="13"/>
        <color indexed="8"/>
        <rFont val="Times New Roman"/>
        <family val="1"/>
      </rPr>
      <t>3710160</t>
    </r>
    <r>
      <rPr>
        <b/>
        <sz val="13"/>
        <color indexed="8"/>
        <rFont val="Times New Roman"/>
        <family val="1"/>
      </rPr>
      <t xml:space="preserve"> </t>
    </r>
  </si>
  <si>
    <r>
      <t xml:space="preserve">1. </t>
    </r>
    <r>
      <rPr>
        <b/>
        <u val="single"/>
        <sz val="14"/>
        <color indexed="8"/>
        <rFont val="Times New Roman"/>
        <family val="1"/>
      </rPr>
      <t>Фінансове управління Коломийської міської ради</t>
    </r>
    <r>
      <rPr>
        <u val="single"/>
        <sz val="14"/>
        <color indexed="8"/>
        <rFont val="Times New Roman"/>
        <family val="1"/>
      </rPr>
      <t>____________________________________</t>
    </r>
    <r>
      <rPr>
        <b/>
        <sz val="14"/>
        <color indexed="8"/>
        <rFont val="Times New Roman"/>
        <family val="1"/>
      </rPr>
      <t xml:space="preserve"> </t>
    </r>
  </si>
  <si>
    <r>
      <t xml:space="preserve">2. </t>
    </r>
    <r>
      <rPr>
        <b/>
        <u val="single"/>
        <sz val="14"/>
        <color indexed="8"/>
        <rFont val="Times New Roman"/>
        <family val="1"/>
      </rPr>
      <t xml:space="preserve">Фінансове управління Коломийської міської ради____________________________________ </t>
    </r>
  </si>
  <si>
    <t>______________________________________________________________________________________________________________________________</t>
  </si>
  <si>
    <r>
      <t>Придбання обладнання і предметів довгострокового користування</t>
    </r>
    <r>
      <rPr>
        <b/>
        <sz val="11"/>
        <rFont val="Times New Roman"/>
        <family val="1"/>
      </rPr>
      <t xml:space="preserve"> /        </t>
    </r>
    <r>
      <rPr>
        <b/>
        <sz val="12"/>
        <rFont val="Times New Roman"/>
        <family val="1"/>
      </rPr>
      <t xml:space="preserve">Придбання обладнання 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</si>
</sst>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Так&quot;;&quot;Так&quot;;&quot;Ні&quot;"/>
    <numFmt numFmtId="173" formatCode="&quot;True&quot;;&quot;True&quot;;&quot;False&quot;"/>
    <numFmt numFmtId="174" formatCode="&quot;Увімк&quot;;&quot;Увімк&quot;;&quot;Вимк&quot;"/>
    <numFmt numFmtId="175" formatCode="[$¥€-2]\ ###,000_);[Red]\([$€-2]\ ###,000\)"/>
    <numFmt numFmtId="176" formatCode="000000"/>
  </numFmts>
  <fonts count="7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i/>
      <sz val="10"/>
      <color indexed="8"/>
      <name val="Times New Roman"/>
      <family val="1"/>
    </font>
    <font>
      <sz val="14"/>
      <color indexed="8"/>
      <name val="Calibri"/>
      <family val="2"/>
    </font>
    <font>
      <b/>
      <sz val="13"/>
      <name val="Times New Roman"/>
      <family val="1"/>
    </font>
    <font>
      <b/>
      <u val="single"/>
      <sz val="14"/>
      <color indexed="8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5"/>
      <color indexed="8"/>
      <name val="Times New Roman"/>
      <family val="1"/>
    </font>
    <font>
      <b/>
      <u val="single"/>
      <sz val="13"/>
      <color indexed="8"/>
      <name val="Times New Roman"/>
      <family val="1"/>
    </font>
    <font>
      <sz val="13"/>
      <color indexed="8"/>
      <name val="Calibri"/>
      <family val="2"/>
    </font>
    <font>
      <u val="single"/>
      <sz val="14"/>
      <color indexed="8"/>
      <name val="Times New Roman"/>
      <family val="1"/>
    </font>
    <font>
      <b/>
      <sz val="9"/>
      <name val="Times New Roman"/>
      <family val="1"/>
    </font>
    <font>
      <i/>
      <sz val="12"/>
      <name val="Times New Roman"/>
      <family val="1"/>
    </font>
    <font>
      <sz val="11"/>
      <name val="Calibri"/>
      <family val="2"/>
    </font>
    <font>
      <sz val="14"/>
      <name val="Times New Roman"/>
      <family val="1"/>
    </font>
    <font>
      <b/>
      <i/>
      <sz val="14"/>
      <name val="Times New Roman"/>
      <family val="1"/>
    </font>
    <font>
      <sz val="15"/>
      <name val="Calibri"/>
      <family val="2"/>
    </font>
    <font>
      <sz val="14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3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i/>
      <sz val="13"/>
      <name val="Times New Roman"/>
      <family val="1"/>
    </font>
    <font>
      <i/>
      <sz val="14"/>
      <name val="Times New Roman"/>
      <family val="1"/>
    </font>
    <font>
      <i/>
      <sz val="10"/>
      <name val="Calibri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2"/>
      <name val="Calibri"/>
      <family val="2"/>
    </font>
    <font>
      <b/>
      <u val="single"/>
      <sz val="14"/>
      <name val="Times New Roman"/>
      <family val="1"/>
    </font>
    <font>
      <u val="single"/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2" fillId="3" borderId="1" applyNumberFormat="0" applyAlignment="0" applyProtection="0"/>
    <xf numFmtId="0" fontId="3" fillId="7" borderId="0" applyNumberFormat="0" applyBorder="0" applyAlignment="0" applyProtection="0"/>
    <xf numFmtId="0" fontId="2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14" borderId="6" applyNumberFormat="0" applyAlignment="0" applyProtection="0"/>
    <xf numFmtId="0" fontId="9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1" fillId="9" borderId="1" applyNumberFormat="0" applyAlignment="0" applyProtection="0"/>
    <xf numFmtId="0" fontId="23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3" fillId="17" borderId="0" applyNumberFormat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4" fillId="9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5">
    <xf numFmtId="0" fontId="0" fillId="0" borderId="0" xfId="0" applyAlignment="1">
      <alignment/>
    </xf>
    <xf numFmtId="0" fontId="17" fillId="0" borderId="0" xfId="0" applyFont="1" applyAlignment="1">
      <alignment horizontal="right" vertical="center" indent="4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/>
    </xf>
    <xf numFmtId="0" fontId="17" fillId="0" borderId="0" xfId="0" applyFont="1" applyAlignment="1">
      <alignment horizontal="right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justify" vertical="center" wrapText="1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top" wrapText="1"/>
    </xf>
    <xf numFmtId="0" fontId="17" fillId="0" borderId="10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7" fillId="0" borderId="0" xfId="0" applyFont="1" applyAlignment="1">
      <alignment horizontal="right" vertical="center" indent="4"/>
    </xf>
    <xf numFmtId="0" fontId="29" fillId="0" borderId="0" xfId="0" applyFont="1" applyBorder="1" applyAlignment="1">
      <alignment vertical="top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left" vertical="top" wrapText="1"/>
    </xf>
    <xf numFmtId="0" fontId="19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33" fillId="0" borderId="10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33" fillId="0" borderId="12" xfId="0" applyFont="1" applyBorder="1" applyAlignment="1">
      <alignment vertical="top" wrapText="1"/>
    </xf>
    <xf numFmtId="0" fontId="20" fillId="0" borderId="13" xfId="0" applyFont="1" applyBorder="1" applyAlignment="1">
      <alignment vertical="top" wrapText="1"/>
    </xf>
    <xf numFmtId="0" fontId="33" fillId="0" borderId="13" xfId="0" applyFont="1" applyBorder="1" applyAlignment="1">
      <alignment vertical="top" wrapText="1"/>
    </xf>
    <xf numFmtId="0" fontId="17" fillId="0" borderId="14" xfId="0" applyFont="1" applyBorder="1" applyAlignment="1">
      <alignment/>
    </xf>
    <xf numFmtId="0" fontId="35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justify" vertical="top" wrapText="1"/>
    </xf>
    <xf numFmtId="0" fontId="17" fillId="0" borderId="0" xfId="0" applyFont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43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49" fontId="42" fillId="0" borderId="0" xfId="0" applyNumberFormat="1" applyFont="1" applyAlignment="1">
      <alignment horizontal="center" vertical="center"/>
    </xf>
    <xf numFmtId="0" fontId="42" fillId="0" borderId="0" xfId="0" applyFont="1" applyAlignment="1">
      <alignment horizontal="justify" vertical="center"/>
    </xf>
    <xf numFmtId="0" fontId="41" fillId="0" borderId="0" xfId="0" applyFont="1" applyAlignment="1">
      <alignment horizontal="center" vertical="center"/>
    </xf>
    <xf numFmtId="0" fontId="29" fillId="0" borderId="0" xfId="0" applyFont="1" applyBorder="1" applyAlignment="1">
      <alignment vertical="top" wrapText="1"/>
    </xf>
    <xf numFmtId="0" fontId="42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29" fillId="0" borderId="0" xfId="0" applyFont="1" applyBorder="1" applyAlignment="1">
      <alignment horizontal="left" vertical="top" wrapText="1"/>
    </xf>
    <xf numFmtId="0" fontId="2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top" wrapText="1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justify" vertical="top" wrapText="1"/>
    </xf>
    <xf numFmtId="0" fontId="24" fillId="0" borderId="0" xfId="0" applyFont="1" applyAlignment="1">
      <alignment horizontal="center" vertical="top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17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19" fillId="0" borderId="0" xfId="0" applyFont="1" applyAlignment="1">
      <alignment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wrapText="1"/>
    </xf>
    <xf numFmtId="0" fontId="17" fillId="0" borderId="21" xfId="0" applyFont="1" applyBorder="1" applyAlignment="1">
      <alignment horizontal="left" vertical="center" wrapText="1"/>
    </xf>
    <xf numFmtId="0" fontId="21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47" fillId="0" borderId="0" xfId="0" applyFont="1" applyAlignment="1">
      <alignment/>
    </xf>
    <xf numFmtId="0" fontId="29" fillId="0" borderId="0" xfId="0" applyFont="1" applyAlignment="1">
      <alignment horizontal="right" vertical="center" indent="4"/>
    </xf>
    <xf numFmtId="0" fontId="29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29" fillId="0" borderId="27" xfId="0" applyFont="1" applyBorder="1" applyAlignment="1">
      <alignment horizontal="center" vertical="center" wrapText="1"/>
    </xf>
    <xf numFmtId="0" fontId="34" fillId="0" borderId="26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vertical="top" wrapText="1"/>
    </xf>
    <xf numFmtId="0" fontId="39" fillId="0" borderId="28" xfId="0" applyFont="1" applyBorder="1" applyAlignment="1">
      <alignment vertical="top" wrapText="1"/>
    </xf>
    <xf numFmtId="0" fontId="48" fillId="0" borderId="28" xfId="0" applyFont="1" applyBorder="1" applyAlignment="1">
      <alignment horizontal="center" vertical="top" wrapText="1"/>
    </xf>
    <xf numFmtId="0" fontId="39" fillId="0" borderId="29" xfId="0" applyFont="1" applyBorder="1" applyAlignment="1">
      <alignment vertical="top" wrapText="1"/>
    </xf>
    <xf numFmtId="0" fontId="48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39" fillId="0" borderId="30" xfId="0" applyFont="1" applyBorder="1" applyAlignment="1">
      <alignment vertical="top" wrapText="1"/>
    </xf>
    <xf numFmtId="0" fontId="48" fillId="0" borderId="30" xfId="0" applyFont="1" applyBorder="1" applyAlignment="1">
      <alignment horizontal="center" vertical="top" wrapText="1"/>
    </xf>
    <xf numFmtId="0" fontId="39" fillId="0" borderId="31" xfId="0" applyFont="1" applyBorder="1" applyAlignment="1">
      <alignment vertical="top" wrapText="1"/>
    </xf>
    <xf numFmtId="0" fontId="37" fillId="0" borderId="10" xfId="0" applyFont="1" applyBorder="1" applyAlignment="1">
      <alignment horizontal="left" vertical="center" wrapText="1"/>
    </xf>
    <xf numFmtId="0" fontId="48" fillId="0" borderId="27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justify" wrapText="1"/>
    </xf>
    <xf numFmtId="0" fontId="48" fillId="0" borderId="32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/>
    </xf>
    <xf numFmtId="0" fontId="39" fillId="0" borderId="10" xfId="0" applyFont="1" applyBorder="1" applyAlignment="1">
      <alignment horizontal="justify" wrapText="1"/>
    </xf>
    <xf numFmtId="0" fontId="48" fillId="0" borderId="10" xfId="0" applyFont="1" applyBorder="1" applyAlignment="1">
      <alignment horizontal="center" vertical="top" wrapText="1"/>
    </xf>
    <xf numFmtId="0" fontId="39" fillId="0" borderId="32" xfId="0" applyFont="1" applyBorder="1" applyAlignment="1">
      <alignment horizontal="justify" wrapText="1"/>
    </xf>
    <xf numFmtId="0" fontId="39" fillId="0" borderId="17" xfId="0" applyFont="1" applyBorder="1" applyAlignment="1">
      <alignment horizontal="left" vertical="center" wrapText="1"/>
    </xf>
    <xf numFmtId="0" fontId="39" fillId="0" borderId="32" xfId="0" applyFont="1" applyBorder="1" applyAlignment="1">
      <alignment wrapText="1"/>
    </xf>
    <xf numFmtId="0" fontId="39" fillId="0" borderId="32" xfId="0" applyFont="1" applyBorder="1" applyAlignment="1">
      <alignment vertical="top" wrapText="1"/>
    </xf>
    <xf numFmtId="0" fontId="48" fillId="0" borderId="20" xfId="0" applyFont="1" applyBorder="1" applyAlignment="1">
      <alignment vertical="center" wrapText="1"/>
    </xf>
    <xf numFmtId="0" fontId="39" fillId="0" borderId="10" xfId="0" applyFont="1" applyBorder="1" applyAlignment="1">
      <alignment vertical="center" wrapText="1"/>
    </xf>
    <xf numFmtId="0" fontId="48" fillId="0" borderId="17" xfId="0" applyFont="1" applyBorder="1" applyAlignment="1">
      <alignment horizontal="center" vertical="center" wrapText="1"/>
    </xf>
    <xf numFmtId="0" fontId="39" fillId="0" borderId="20" xfId="0" applyFont="1" applyBorder="1" applyAlignment="1">
      <alignment vertical="center" wrapText="1"/>
    </xf>
    <xf numFmtId="0" fontId="39" fillId="0" borderId="28" xfId="0" applyFont="1" applyBorder="1" applyAlignment="1">
      <alignment horizontal="justify" vertical="top" wrapText="1"/>
    </xf>
    <xf numFmtId="0" fontId="37" fillId="0" borderId="10" xfId="0" applyFont="1" applyBorder="1" applyAlignment="1">
      <alignment horizontal="center" vertical="center" wrapText="1"/>
    </xf>
    <xf numFmtId="0" fontId="39" fillId="0" borderId="32" xfId="0" applyFont="1" applyBorder="1" applyAlignment="1">
      <alignment horizontal="justify" vertical="top" wrapText="1"/>
    </xf>
    <xf numFmtId="0" fontId="34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justify" vertical="top" wrapText="1"/>
    </xf>
    <xf numFmtId="0" fontId="53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/>
    </xf>
    <xf numFmtId="0" fontId="34" fillId="0" borderId="0" xfId="0" applyFont="1" applyAlignment="1">
      <alignment horizontal="left" vertical="center"/>
    </xf>
    <xf numFmtId="0" fontId="39" fillId="0" borderId="10" xfId="0" applyFont="1" applyFill="1" applyBorder="1" applyAlignment="1">
      <alignment horizontal="center" wrapText="1"/>
    </xf>
    <xf numFmtId="0" fontId="39" fillId="0" borderId="33" xfId="0" applyFont="1" applyFill="1" applyBorder="1" applyAlignment="1">
      <alignment horizontal="center" wrapText="1"/>
    </xf>
    <xf numFmtId="0" fontId="39" fillId="0" borderId="20" xfId="0" applyFont="1" applyFill="1" applyBorder="1" applyAlignment="1">
      <alignment horizont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wrapText="1"/>
    </xf>
    <xf numFmtId="0" fontId="29" fillId="0" borderId="19" xfId="0" applyFont="1" applyBorder="1" applyAlignment="1">
      <alignment horizontal="center" wrapText="1"/>
    </xf>
    <xf numFmtId="0" fontId="29" fillId="0" borderId="20" xfId="0" applyFont="1" applyBorder="1" applyAlignment="1">
      <alignment horizontal="center" wrapText="1"/>
    </xf>
    <xf numFmtId="0" fontId="29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center" wrapText="1"/>
    </xf>
    <xf numFmtId="0" fontId="29" fillId="0" borderId="26" xfId="0" applyFont="1" applyBorder="1" applyAlignment="1">
      <alignment horizontal="center" wrapText="1"/>
    </xf>
    <xf numFmtId="0" fontId="29" fillId="0" borderId="27" xfId="0" applyFont="1" applyBorder="1" applyAlignment="1">
      <alignment horizontal="center" wrapText="1"/>
    </xf>
    <xf numFmtId="0" fontId="39" fillId="0" borderId="10" xfId="0" applyFont="1" applyBorder="1" applyAlignment="1">
      <alignment/>
    </xf>
    <xf numFmtId="0" fontId="37" fillId="0" borderId="27" xfId="0" applyFont="1" applyBorder="1" applyAlignment="1">
      <alignment horizontal="left" vertical="center" wrapText="1"/>
    </xf>
    <xf numFmtId="0" fontId="48" fillId="0" borderId="36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 wrapText="1"/>
    </xf>
    <xf numFmtId="0" fontId="48" fillId="0" borderId="27" xfId="0" applyFont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0" fontId="39" fillId="0" borderId="37" xfId="0" applyFont="1" applyBorder="1" applyAlignment="1">
      <alignment vertical="top" wrapText="1"/>
    </xf>
    <xf numFmtId="0" fontId="48" fillId="0" borderId="26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left" vertical="center" wrapText="1"/>
    </xf>
    <xf numFmtId="0" fontId="39" fillId="0" borderId="10" xfId="0" applyFont="1" applyBorder="1" applyAlignment="1">
      <alignment vertical="top" wrapText="1"/>
    </xf>
    <xf numFmtId="0" fontId="56" fillId="0" borderId="10" xfId="0" applyFont="1" applyBorder="1" applyAlignment="1">
      <alignment horizontal="center" vertical="center" wrapText="1"/>
    </xf>
    <xf numFmtId="0" fontId="57" fillId="0" borderId="32" xfId="0" applyFont="1" applyBorder="1" applyAlignment="1">
      <alignment horizontal="justify" wrapText="1"/>
    </xf>
    <xf numFmtId="0" fontId="58" fillId="0" borderId="10" xfId="0" applyFont="1" applyBorder="1" applyAlignment="1">
      <alignment horizontal="center" vertical="top" wrapText="1"/>
    </xf>
    <xf numFmtId="0" fontId="57" fillId="0" borderId="10" xfId="0" applyFont="1" applyBorder="1" applyAlignment="1">
      <alignment horizontal="left" vertical="center" wrapText="1"/>
    </xf>
    <xf numFmtId="0" fontId="49" fillId="0" borderId="26" xfId="0" applyFont="1" applyBorder="1" applyAlignment="1">
      <alignment horizontal="center" vertical="center" wrapText="1"/>
    </xf>
    <xf numFmtId="0" fontId="49" fillId="0" borderId="27" xfId="0" applyFont="1" applyBorder="1" applyAlignment="1">
      <alignment horizontal="center" vertical="center" wrapText="1"/>
    </xf>
    <xf numFmtId="0" fontId="58" fillId="0" borderId="26" xfId="0" applyFont="1" applyBorder="1" applyAlignment="1">
      <alignment horizontal="center" wrapText="1"/>
    </xf>
    <xf numFmtId="0" fontId="58" fillId="0" borderId="27" xfId="0" applyFont="1" applyBorder="1" applyAlignment="1">
      <alignment horizontal="center" wrapText="1"/>
    </xf>
    <xf numFmtId="0" fontId="58" fillId="0" borderId="10" xfId="0" applyFont="1" applyBorder="1" applyAlignment="1">
      <alignment horizontal="center" wrapText="1"/>
    </xf>
    <xf numFmtId="0" fontId="59" fillId="0" borderId="0" xfId="0" applyFont="1" applyAlignment="1">
      <alignment/>
    </xf>
    <xf numFmtId="0" fontId="40" fillId="0" borderId="2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wrapText="1"/>
    </xf>
    <xf numFmtId="0" fontId="48" fillId="0" borderId="20" xfId="0" applyFont="1" applyBorder="1" applyAlignment="1">
      <alignment horizontal="center" wrapText="1"/>
    </xf>
    <xf numFmtId="0" fontId="51" fillId="0" borderId="19" xfId="0" applyFont="1" applyBorder="1" applyAlignment="1">
      <alignment horizontal="center"/>
    </xf>
    <xf numFmtId="0" fontId="51" fillId="0" borderId="20" xfId="0" applyFont="1" applyBorder="1" applyAlignment="1">
      <alignment horizontal="center"/>
    </xf>
    <xf numFmtId="0" fontId="48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/>
    </xf>
    <xf numFmtId="0" fontId="47" fillId="0" borderId="19" xfId="0" applyFont="1" applyBorder="1" applyAlignment="1">
      <alignment horizontal="center"/>
    </xf>
    <xf numFmtId="0" fontId="47" fillId="0" borderId="2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60" fillId="0" borderId="0" xfId="0" applyFont="1" applyAlignment="1">
      <alignment/>
    </xf>
    <xf numFmtId="0" fontId="29" fillId="0" borderId="10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left" vertical="center" wrapText="1"/>
    </xf>
    <xf numFmtId="0" fontId="34" fillId="0" borderId="10" xfId="0" applyFont="1" applyBorder="1" applyAlignment="1">
      <alignment horizontal="left" vertical="center" wrapText="1"/>
    </xf>
    <xf numFmtId="0" fontId="60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center" wrapText="1"/>
    </xf>
    <xf numFmtId="0" fontId="62" fillId="0" borderId="0" xfId="0" applyFont="1" applyAlignment="1">
      <alignment/>
    </xf>
    <xf numFmtId="0" fontId="29" fillId="0" borderId="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wrapText="1"/>
    </xf>
    <xf numFmtId="0" fontId="29" fillId="0" borderId="19" xfId="0" applyFont="1" applyFill="1" applyBorder="1" applyAlignment="1">
      <alignment horizontal="center" wrapText="1"/>
    </xf>
    <xf numFmtId="0" fontId="29" fillId="0" borderId="33" xfId="0" applyFont="1" applyFill="1" applyBorder="1" applyAlignment="1">
      <alignment horizontal="center" wrapText="1"/>
    </xf>
    <xf numFmtId="0" fontId="29" fillId="0" borderId="20" xfId="0" applyFont="1" applyFill="1" applyBorder="1" applyAlignment="1">
      <alignment horizontal="center" wrapText="1"/>
    </xf>
    <xf numFmtId="0" fontId="29" fillId="0" borderId="10" xfId="0" applyFont="1" applyFill="1" applyBorder="1" applyAlignment="1">
      <alignment horizontal="center" wrapText="1"/>
    </xf>
    <xf numFmtId="0" fontId="45" fillId="0" borderId="10" xfId="0" applyFont="1" applyBorder="1" applyAlignment="1">
      <alignment horizontal="left" vertical="center" wrapText="1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63" fillId="0" borderId="10" xfId="0" applyFont="1" applyBorder="1" applyAlignment="1">
      <alignment horizontal="left" vertical="center" wrapText="1"/>
    </xf>
    <xf numFmtId="0" fontId="62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vertical="center" wrapText="1"/>
    </xf>
    <xf numFmtId="0" fontId="34" fillId="0" borderId="10" xfId="0" applyFont="1" applyFill="1" applyBorder="1" applyAlignment="1">
      <alignment horizontal="center"/>
    </xf>
    <xf numFmtId="0" fontId="34" fillId="0" borderId="10" xfId="0" applyFont="1" applyFill="1" applyBorder="1" applyAlignment="1">
      <alignment/>
    </xf>
    <xf numFmtId="0" fontId="34" fillId="0" borderId="10" xfId="0" applyFont="1" applyFill="1" applyBorder="1" applyAlignment="1">
      <alignment horizontal="center"/>
    </xf>
    <xf numFmtId="0" fontId="34" fillId="0" borderId="0" xfId="0" applyFont="1" applyAlignment="1">
      <alignment/>
    </xf>
    <xf numFmtId="0" fontId="34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63" fillId="0" borderId="10" xfId="0" applyFont="1" applyBorder="1" applyAlignment="1">
      <alignment horizontal="justify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9" fillId="0" borderId="26" xfId="0" applyFont="1" applyFill="1" applyBorder="1" applyAlignment="1">
      <alignment horizontal="center" wrapText="1"/>
    </xf>
    <xf numFmtId="0" fontId="29" fillId="0" borderId="27" xfId="0" applyFont="1" applyFill="1" applyBorder="1" applyAlignment="1">
      <alignment horizontal="center" wrapText="1"/>
    </xf>
    <xf numFmtId="0" fontId="34" fillId="0" borderId="10" xfId="0" applyFont="1" applyFill="1" applyBorder="1" applyAlignment="1">
      <alignment horizontal="center" wrapText="1"/>
    </xf>
    <xf numFmtId="0" fontId="29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29" fillId="0" borderId="26" xfId="0" applyFont="1" applyFill="1" applyBorder="1" applyAlignment="1">
      <alignment horizontal="center" vertical="center"/>
    </xf>
    <xf numFmtId="0" fontId="29" fillId="0" borderId="27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7" fillId="0" borderId="26" xfId="0" applyFont="1" applyFill="1" applyBorder="1" applyAlignment="1">
      <alignment horizontal="center"/>
    </xf>
    <xf numFmtId="0" fontId="37" fillId="0" borderId="27" xfId="0" applyFont="1" applyFill="1" applyBorder="1" applyAlignment="1">
      <alignment horizontal="center"/>
    </xf>
    <xf numFmtId="0" fontId="37" fillId="0" borderId="10" xfId="0" applyFont="1" applyFill="1" applyBorder="1" applyAlignment="1">
      <alignment/>
    </xf>
    <xf numFmtId="0" fontId="37" fillId="0" borderId="10" xfId="0" applyFont="1" applyFill="1" applyBorder="1" applyAlignment="1">
      <alignment horizontal="center" wrapText="1"/>
    </xf>
    <xf numFmtId="0" fontId="60" fillId="0" borderId="0" xfId="0" applyFont="1" applyFill="1" applyAlignment="1">
      <alignment/>
    </xf>
    <xf numFmtId="0" fontId="34" fillId="0" borderId="0" xfId="0" applyFont="1" applyFill="1" applyAlignment="1">
      <alignment horizontal="left" vertical="center"/>
    </xf>
    <xf numFmtId="0" fontId="34" fillId="0" borderId="0" xfId="0" applyFont="1" applyFill="1" applyAlignment="1">
      <alignment horizontal="left" vertical="center"/>
    </xf>
    <xf numFmtId="0" fontId="29" fillId="0" borderId="33" xfId="0" applyFont="1" applyBorder="1" applyAlignment="1">
      <alignment horizontal="center" wrapText="1"/>
    </xf>
    <xf numFmtId="0" fontId="29" fillId="0" borderId="10" xfId="0" applyFont="1" applyBorder="1" applyAlignment="1">
      <alignment horizontal="center" vertical="center"/>
    </xf>
    <xf numFmtId="49" fontId="60" fillId="0" borderId="10" xfId="0" applyNumberFormat="1" applyFont="1" applyBorder="1" applyAlignment="1">
      <alignment horizontal="center"/>
    </xf>
    <xf numFmtId="49" fontId="60" fillId="0" borderId="10" xfId="0" applyNumberFormat="1" applyFont="1" applyBorder="1" applyAlignment="1">
      <alignment horizontal="center"/>
    </xf>
    <xf numFmtId="0" fontId="37" fillId="0" borderId="0" xfId="0" applyFont="1" applyAlignment="1">
      <alignment horizontal="left" vertical="center"/>
    </xf>
    <xf numFmtId="0" fontId="34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47" fillId="0" borderId="0" xfId="0" applyFont="1" applyFill="1" applyAlignment="1">
      <alignment/>
    </xf>
    <xf numFmtId="0" fontId="64" fillId="0" borderId="0" xfId="0" applyFont="1" applyAlignment="1">
      <alignment/>
    </xf>
    <xf numFmtId="0" fontId="60" fillId="0" borderId="0" xfId="0" applyFont="1" applyAlignment="1">
      <alignment horizontal="left" vertical="center" wrapText="1"/>
    </xf>
    <xf numFmtId="0" fontId="40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49" fontId="65" fillId="0" borderId="0" xfId="0" applyNumberFormat="1" applyFont="1" applyAlignment="1">
      <alignment horizontal="center" vertical="center"/>
    </xf>
    <xf numFmtId="0" fontId="66" fillId="0" borderId="0" xfId="0" applyFont="1" applyAlignment="1">
      <alignment/>
    </xf>
    <xf numFmtId="0" fontId="52" fillId="0" borderId="0" xfId="0" applyFont="1" applyAlignment="1">
      <alignment horizontal="center" vertical="top"/>
    </xf>
    <xf numFmtId="0" fontId="52" fillId="0" borderId="0" xfId="0" applyFont="1" applyAlignment="1">
      <alignment horizontal="justify" vertical="top" wrapText="1"/>
    </xf>
    <xf numFmtId="0" fontId="52" fillId="0" borderId="0" xfId="0" applyFont="1" applyAlignment="1">
      <alignment horizontal="center" vertical="top" wrapText="1"/>
    </xf>
    <xf numFmtId="0" fontId="67" fillId="0" borderId="0" xfId="0" applyFont="1" applyAlignment="1">
      <alignment/>
    </xf>
    <xf numFmtId="0" fontId="29" fillId="0" borderId="0" xfId="0" applyFont="1" applyAlignment="1">
      <alignment vertical="center" wrapText="1"/>
    </xf>
    <xf numFmtId="0" fontId="51" fillId="0" borderId="0" xfId="0" applyFont="1" applyAlignment="1">
      <alignment/>
    </xf>
    <xf numFmtId="0" fontId="49" fillId="0" borderId="0" xfId="0" applyFont="1" applyAlignment="1">
      <alignment horizontal="left" vertical="center"/>
    </xf>
    <xf numFmtId="0" fontId="40" fillId="0" borderId="0" xfId="0" applyFont="1" applyAlignment="1">
      <alignment horizontal="left" wrapText="1"/>
    </xf>
    <xf numFmtId="0" fontId="49" fillId="0" borderId="19" xfId="0" applyFont="1" applyBorder="1" applyAlignment="1">
      <alignment horizontal="center" vertical="center"/>
    </xf>
    <xf numFmtId="0" fontId="49" fillId="0" borderId="33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29" fillId="0" borderId="10" xfId="0" applyFont="1" applyBorder="1" applyAlignment="1">
      <alignment horizontal="justify" vertical="center"/>
    </xf>
    <xf numFmtId="0" fontId="29" fillId="0" borderId="26" xfId="0" applyFont="1" applyBorder="1" applyAlignment="1">
      <alignment horizontal="justify" vertical="center"/>
    </xf>
    <xf numFmtId="0" fontId="29" fillId="0" borderId="38" xfId="0" applyFont="1" applyBorder="1" applyAlignment="1">
      <alignment horizontal="justify" vertical="center"/>
    </xf>
    <xf numFmtId="0" fontId="29" fillId="0" borderId="27" xfId="0" applyFont="1" applyBorder="1" applyAlignment="1">
      <alignment horizontal="justify" vertical="center"/>
    </xf>
    <xf numFmtId="0" fontId="29" fillId="0" borderId="19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29" fillId="0" borderId="10" xfId="0" applyFont="1" applyBorder="1" applyAlignment="1">
      <alignment vertical="center"/>
    </xf>
    <xf numFmtId="0" fontId="40" fillId="0" borderId="0" xfId="0" applyFont="1" applyAlignment="1">
      <alignment horizontal="left" vertical="center" wrapText="1"/>
    </xf>
    <xf numFmtId="0" fontId="34" fillId="0" borderId="0" xfId="0" applyFont="1" applyAlignment="1">
      <alignment horizontal="right" vertical="center" indent="4"/>
    </xf>
    <xf numFmtId="0" fontId="60" fillId="0" borderId="10" xfId="0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0" fontId="68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69" fillId="0" borderId="0" xfId="0" applyFont="1" applyAlignment="1">
      <alignment/>
    </xf>
    <xf numFmtId="0" fontId="40" fillId="0" borderId="0" xfId="0" applyFont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34" fillId="0" borderId="0" xfId="0" applyFont="1" applyAlignment="1">
      <alignment vertical="center" wrapText="1"/>
    </xf>
    <xf numFmtId="0" fontId="29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wrapText="1"/>
    </xf>
    <xf numFmtId="0" fontId="51" fillId="0" borderId="0" xfId="0" applyFont="1" applyAlignment="1">
      <alignment/>
    </xf>
    <xf numFmtId="0" fontId="65" fillId="0" borderId="0" xfId="0" applyFont="1" applyAlignment="1">
      <alignment horizontal="center" wrapText="1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justify" vertic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Гарний" xfId="40"/>
    <cellStyle name="Hyperlink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Percent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J56"/>
  <sheetViews>
    <sheetView zoomScaleSheetLayoutView="100" zoomScalePageLayoutView="0" workbookViewId="0" topLeftCell="A1">
      <selection activeCell="E20" sqref="E20"/>
    </sheetView>
  </sheetViews>
  <sheetFormatPr defaultColWidth="9.140625" defaultRowHeight="15"/>
  <cols>
    <col min="1" max="1" width="20.00390625" style="125" customWidth="1"/>
    <col min="2" max="2" width="24.00390625" style="125" customWidth="1"/>
    <col min="3" max="3" width="19.57421875" style="125" customWidth="1"/>
    <col min="4" max="4" width="46.28125" style="125" customWidth="1"/>
    <col min="5" max="5" width="18.140625" style="125" customWidth="1"/>
    <col min="6" max="6" width="17.28125" style="125" customWidth="1"/>
    <col min="7" max="7" width="17.421875" style="125" customWidth="1"/>
    <col min="8" max="8" width="16.7109375" style="125" customWidth="1"/>
    <col min="9" max="9" width="16.00390625" style="125" customWidth="1"/>
    <col min="10" max="10" width="13.8515625" style="125" customWidth="1"/>
    <col min="11" max="16384" width="9.140625" style="125" customWidth="1"/>
  </cols>
  <sheetData>
    <row r="1" spans="2:9" ht="15" customHeight="1">
      <c r="B1" s="283"/>
      <c r="C1" s="283"/>
      <c r="D1" s="283"/>
      <c r="E1" s="283"/>
      <c r="F1" s="283"/>
      <c r="G1" s="284" t="s">
        <v>0</v>
      </c>
      <c r="H1" s="284"/>
      <c r="I1" s="284"/>
    </row>
    <row r="2" spans="2:9" ht="15" customHeight="1">
      <c r="B2" s="283"/>
      <c r="C2" s="283"/>
      <c r="D2" s="283"/>
      <c r="E2" s="283"/>
      <c r="F2" s="283"/>
      <c r="G2" s="284" t="s">
        <v>1</v>
      </c>
      <c r="H2" s="284"/>
      <c r="I2" s="284"/>
    </row>
    <row r="3" spans="2:9" ht="15" customHeight="1">
      <c r="B3" s="283"/>
      <c r="C3" s="283"/>
      <c r="D3" s="283"/>
      <c r="E3" s="283"/>
      <c r="F3" s="283"/>
      <c r="G3" s="284" t="s">
        <v>2</v>
      </c>
      <c r="H3" s="284"/>
      <c r="I3" s="284"/>
    </row>
    <row r="4" spans="1:9" ht="15" customHeight="1">
      <c r="A4" s="126"/>
      <c r="B4" s="283"/>
      <c r="C4" s="283"/>
      <c r="D4" s="283"/>
      <c r="E4" s="283"/>
      <c r="F4" s="283"/>
      <c r="G4" s="284" t="s">
        <v>10</v>
      </c>
      <c r="H4" s="284"/>
      <c r="I4" s="284"/>
    </row>
    <row r="5" spans="1:9" ht="15" customHeight="1">
      <c r="A5" s="283"/>
      <c r="B5" s="283"/>
      <c r="C5" s="283"/>
      <c r="D5" s="283"/>
      <c r="E5" s="283"/>
      <c r="F5" s="283"/>
      <c r="G5" s="284" t="s">
        <v>127</v>
      </c>
      <c r="H5" s="284"/>
      <c r="I5" s="284"/>
    </row>
    <row r="6" spans="1:6" ht="15.75">
      <c r="A6" s="283"/>
      <c r="B6" s="283"/>
      <c r="C6" s="283"/>
      <c r="D6" s="283"/>
      <c r="E6" s="283"/>
      <c r="F6" s="283"/>
    </row>
    <row r="7" spans="1:9" ht="31.5" customHeight="1">
      <c r="A7" s="285" t="s">
        <v>126</v>
      </c>
      <c r="B7" s="285"/>
      <c r="C7" s="285"/>
      <c r="D7" s="285"/>
      <c r="E7" s="285"/>
      <c r="F7" s="285"/>
      <c r="G7" s="285"/>
      <c r="H7" s="285"/>
      <c r="I7" s="285"/>
    </row>
    <row r="8" spans="1:9" ht="9.75" customHeight="1">
      <c r="A8" s="283"/>
      <c r="B8" s="283"/>
      <c r="C8" s="283"/>
      <c r="D8" s="283"/>
      <c r="E8" s="283"/>
      <c r="F8" s="283"/>
      <c r="G8" s="283"/>
      <c r="H8" s="283"/>
      <c r="I8" s="283"/>
    </row>
    <row r="9" spans="1:9" s="289" customFormat="1" ht="39.75" customHeight="1">
      <c r="A9" s="286" t="s">
        <v>153</v>
      </c>
      <c r="B9" s="286"/>
      <c r="C9" s="286"/>
      <c r="D9" s="286"/>
      <c r="E9" s="286"/>
      <c r="F9" s="286">
        <v>37</v>
      </c>
      <c r="G9" s="286"/>
      <c r="H9" s="287">
        <v>2314045</v>
      </c>
      <c r="I9" s="288" t="s">
        <v>255</v>
      </c>
    </row>
    <row r="10" spans="1:9" s="293" customFormat="1" ht="42" customHeight="1">
      <c r="A10" s="290" t="s">
        <v>20</v>
      </c>
      <c r="B10" s="290"/>
      <c r="C10" s="290"/>
      <c r="D10" s="290"/>
      <c r="E10" s="290"/>
      <c r="F10" s="291" t="s">
        <v>130</v>
      </c>
      <c r="G10" s="291"/>
      <c r="H10" s="292" t="s">
        <v>128</v>
      </c>
      <c r="I10" s="292" t="s">
        <v>129</v>
      </c>
    </row>
    <row r="11" spans="1:9" ht="6.75" customHeight="1">
      <c r="A11" s="283"/>
      <c r="B11" s="283"/>
      <c r="C11" s="283"/>
      <c r="D11" s="283"/>
      <c r="E11" s="283"/>
      <c r="F11" s="294"/>
      <c r="G11" s="294"/>
      <c r="H11" s="294"/>
      <c r="I11" s="294"/>
    </row>
    <row r="12" spans="1:9" s="295" customFormat="1" ht="27.75" customHeight="1">
      <c r="A12" s="123" t="s">
        <v>14</v>
      </c>
      <c r="B12" s="123"/>
      <c r="C12" s="123"/>
      <c r="D12" s="123"/>
      <c r="E12" s="123"/>
      <c r="F12" s="123"/>
      <c r="G12" s="123"/>
      <c r="H12" s="123"/>
      <c r="I12" s="123"/>
    </row>
    <row r="13" s="295" customFormat="1" ht="3" customHeight="1"/>
    <row r="14" spans="1:9" s="295" customFormat="1" ht="25.5" customHeight="1">
      <c r="A14" s="296" t="s">
        <v>249</v>
      </c>
      <c r="B14" s="296"/>
      <c r="C14" s="296"/>
      <c r="D14" s="296"/>
      <c r="E14" s="296"/>
      <c r="F14" s="296"/>
      <c r="G14" s="296"/>
      <c r="H14" s="296"/>
      <c r="I14" s="296"/>
    </row>
    <row r="15" s="295" customFormat="1" ht="3.75" customHeight="1"/>
    <row r="16" spans="1:10" s="295" customFormat="1" ht="39.75" customHeight="1">
      <c r="A16" s="297" t="s">
        <v>132</v>
      </c>
      <c r="B16" s="297"/>
      <c r="C16" s="297"/>
      <c r="D16" s="297"/>
      <c r="E16" s="297"/>
      <c r="F16" s="297"/>
      <c r="G16" s="297"/>
      <c r="H16" s="297"/>
      <c r="I16" s="297"/>
      <c r="J16" s="297"/>
    </row>
    <row r="17" spans="1:9" ht="3.75" customHeight="1">
      <c r="A17" s="283"/>
      <c r="B17" s="283"/>
      <c r="C17" s="283"/>
      <c r="D17" s="283"/>
      <c r="E17" s="283"/>
      <c r="F17" s="283"/>
      <c r="G17" s="283"/>
      <c r="H17" s="283"/>
      <c r="I17" s="283"/>
    </row>
    <row r="18" spans="1:9" s="283" customFormat="1" ht="15" customHeight="1">
      <c r="A18" s="276" t="s">
        <v>133</v>
      </c>
      <c r="B18" s="276"/>
      <c r="C18" s="276"/>
      <c r="D18" s="276" t="s">
        <v>41</v>
      </c>
      <c r="E18" s="127" t="s">
        <v>89</v>
      </c>
      <c r="F18" s="127" t="s">
        <v>90</v>
      </c>
      <c r="G18" s="127" t="s">
        <v>91</v>
      </c>
      <c r="H18" s="127" t="s">
        <v>17</v>
      </c>
      <c r="I18" s="127" t="s">
        <v>92</v>
      </c>
    </row>
    <row r="19" spans="1:9" s="283" customFormat="1" ht="21" customHeight="1">
      <c r="A19" s="276"/>
      <c r="B19" s="276"/>
      <c r="C19" s="276"/>
      <c r="D19" s="276"/>
      <c r="E19" s="127"/>
      <c r="F19" s="127"/>
      <c r="G19" s="127"/>
      <c r="H19" s="127"/>
      <c r="I19" s="127"/>
    </row>
    <row r="20" spans="1:9" ht="15.75" customHeight="1">
      <c r="A20" s="276">
        <v>1</v>
      </c>
      <c r="B20" s="276"/>
      <c r="C20" s="276"/>
      <c r="D20" s="42">
        <v>2</v>
      </c>
      <c r="E20" s="116">
        <v>3</v>
      </c>
      <c r="F20" s="116">
        <v>4</v>
      </c>
      <c r="G20" s="116">
        <v>5</v>
      </c>
      <c r="H20" s="116">
        <v>6</v>
      </c>
      <c r="I20" s="116">
        <v>7</v>
      </c>
    </row>
    <row r="21" spans="1:9" s="295" customFormat="1" ht="21" customHeight="1">
      <c r="A21" s="298" t="s">
        <v>252</v>
      </c>
      <c r="B21" s="299"/>
      <c r="C21" s="299"/>
      <c r="D21" s="299"/>
      <c r="E21" s="299"/>
      <c r="F21" s="299"/>
      <c r="G21" s="299"/>
      <c r="H21" s="299"/>
      <c r="I21" s="300"/>
    </row>
    <row r="22" spans="1:9" s="283" customFormat="1" ht="39" customHeight="1">
      <c r="A22" s="301" t="s">
        <v>145</v>
      </c>
      <c r="B22" s="301"/>
      <c r="C22" s="301"/>
      <c r="D22" s="42" t="s">
        <v>147</v>
      </c>
      <c r="E22" s="42">
        <v>100</v>
      </c>
      <c r="F22" s="42">
        <v>100</v>
      </c>
      <c r="G22" s="42">
        <v>100</v>
      </c>
      <c r="H22" s="42">
        <v>100</v>
      </c>
      <c r="I22" s="42">
        <v>100</v>
      </c>
    </row>
    <row r="23" spans="1:9" s="283" customFormat="1" ht="34.5" customHeight="1">
      <c r="A23" s="301" t="s">
        <v>146</v>
      </c>
      <c r="B23" s="301"/>
      <c r="C23" s="301"/>
      <c r="D23" s="42" t="s">
        <v>147</v>
      </c>
      <c r="E23" s="42">
        <v>100</v>
      </c>
      <c r="F23" s="42">
        <v>100</v>
      </c>
      <c r="G23" s="42">
        <v>100</v>
      </c>
      <c r="H23" s="42">
        <v>100</v>
      </c>
      <c r="I23" s="42">
        <v>100</v>
      </c>
    </row>
    <row r="24" spans="1:9" s="295" customFormat="1" ht="15.75" customHeight="1">
      <c r="A24" s="298" t="s">
        <v>253</v>
      </c>
      <c r="B24" s="299"/>
      <c r="C24" s="299"/>
      <c r="D24" s="299"/>
      <c r="E24" s="299"/>
      <c r="F24" s="299"/>
      <c r="G24" s="299"/>
      <c r="H24" s="299"/>
      <c r="I24" s="300"/>
    </row>
    <row r="25" spans="1:9" s="283" customFormat="1" ht="38.25" customHeight="1">
      <c r="A25" s="302" t="s">
        <v>251</v>
      </c>
      <c r="B25" s="303"/>
      <c r="C25" s="304"/>
      <c r="D25" s="42" t="s">
        <v>150</v>
      </c>
      <c r="E25" s="116">
        <v>100</v>
      </c>
      <c r="F25" s="116">
        <v>100</v>
      </c>
      <c r="G25" s="116">
        <v>100</v>
      </c>
      <c r="H25" s="116">
        <v>100</v>
      </c>
      <c r="I25" s="116">
        <v>100</v>
      </c>
    </row>
    <row r="26" spans="1:9" ht="15.75" customHeight="1" hidden="1">
      <c r="A26" s="305"/>
      <c r="B26" s="306"/>
      <c r="C26" s="307"/>
      <c r="D26" s="308"/>
      <c r="E26" s="116"/>
      <c r="F26" s="116"/>
      <c r="G26" s="116"/>
      <c r="H26" s="116"/>
      <c r="I26" s="116"/>
    </row>
    <row r="27" spans="1:9" ht="15.75">
      <c r="A27" s="283"/>
      <c r="B27" s="283"/>
      <c r="C27" s="283"/>
      <c r="D27" s="283"/>
      <c r="E27" s="283"/>
      <c r="F27" s="283"/>
      <c r="G27" s="283"/>
      <c r="H27" s="283"/>
      <c r="I27" s="283"/>
    </row>
    <row r="28" spans="1:10" s="295" customFormat="1" ht="39" customHeight="1">
      <c r="A28" s="309" t="s">
        <v>134</v>
      </c>
      <c r="B28" s="309"/>
      <c r="C28" s="309"/>
      <c r="D28" s="309"/>
      <c r="E28" s="309"/>
      <c r="F28" s="309"/>
      <c r="G28" s="309"/>
      <c r="H28" s="309"/>
      <c r="I28" s="309"/>
      <c r="J28" s="309"/>
    </row>
    <row r="29" spans="2:10" ht="15.75">
      <c r="B29" s="283"/>
      <c r="C29" s="283"/>
      <c r="D29" s="283"/>
      <c r="E29" s="283"/>
      <c r="F29" s="283"/>
      <c r="G29" s="283"/>
      <c r="H29" s="283"/>
      <c r="J29" s="310" t="s">
        <v>19</v>
      </c>
    </row>
    <row r="30" spans="1:10" ht="31.5" customHeight="1">
      <c r="A30" s="311" t="s">
        <v>136</v>
      </c>
      <c r="B30" s="311" t="s">
        <v>137</v>
      </c>
      <c r="C30" s="311" t="s">
        <v>15</v>
      </c>
      <c r="D30" s="311" t="s">
        <v>138</v>
      </c>
      <c r="E30" s="311" t="s">
        <v>89</v>
      </c>
      <c r="F30" s="311" t="s">
        <v>90</v>
      </c>
      <c r="G30" s="311" t="s">
        <v>91</v>
      </c>
      <c r="H30" s="311" t="s">
        <v>17</v>
      </c>
      <c r="I30" s="311" t="s">
        <v>92</v>
      </c>
      <c r="J30" s="311" t="s">
        <v>131</v>
      </c>
    </row>
    <row r="31" spans="1:10" ht="39" customHeight="1">
      <c r="A31" s="311"/>
      <c r="B31" s="311"/>
      <c r="C31" s="311"/>
      <c r="D31" s="311"/>
      <c r="E31" s="311"/>
      <c r="F31" s="311"/>
      <c r="G31" s="311"/>
      <c r="H31" s="311"/>
      <c r="I31" s="311"/>
      <c r="J31" s="311"/>
    </row>
    <row r="32" spans="1:10" ht="15.75">
      <c r="A32" s="116">
        <v>1</v>
      </c>
      <c r="B32" s="116">
        <v>2</v>
      </c>
      <c r="C32" s="116">
        <v>3</v>
      </c>
      <c r="D32" s="116">
        <v>4</v>
      </c>
      <c r="E32" s="116">
        <v>5</v>
      </c>
      <c r="F32" s="116">
        <v>6</v>
      </c>
      <c r="G32" s="116">
        <v>7</v>
      </c>
      <c r="H32" s="116">
        <v>8</v>
      </c>
      <c r="I32" s="116">
        <v>9</v>
      </c>
      <c r="J32" s="116">
        <v>10</v>
      </c>
    </row>
    <row r="33" spans="1:10" s="283" customFormat="1" ht="31.5" customHeight="1">
      <c r="A33" s="116">
        <v>3710160</v>
      </c>
      <c r="B33" s="312" t="s">
        <v>159</v>
      </c>
      <c r="C33" s="312" t="s">
        <v>151</v>
      </c>
      <c r="D33" s="116" t="s">
        <v>144</v>
      </c>
      <c r="E33" s="116">
        <v>2899215</v>
      </c>
      <c r="F33" s="116">
        <v>3249525</v>
      </c>
      <c r="G33" s="116">
        <v>3944130</v>
      </c>
      <c r="H33" s="116">
        <v>4094001</v>
      </c>
      <c r="I33" s="116">
        <v>4261850</v>
      </c>
      <c r="J33" s="116">
        <v>1</v>
      </c>
    </row>
    <row r="34" spans="1:10" s="283" customFormat="1" ht="24.75" customHeight="1">
      <c r="A34" s="116">
        <v>3718600</v>
      </c>
      <c r="B34" s="312" t="s">
        <v>160</v>
      </c>
      <c r="C34" s="312" t="s">
        <v>152</v>
      </c>
      <c r="D34" s="116" t="s">
        <v>250</v>
      </c>
      <c r="E34" s="116">
        <v>64062</v>
      </c>
      <c r="F34" s="116">
        <v>37206</v>
      </c>
      <c r="G34" s="122">
        <v>1250644</v>
      </c>
      <c r="H34" s="122">
        <v>381765</v>
      </c>
      <c r="I34" s="122">
        <v>268615</v>
      </c>
      <c r="J34" s="116">
        <v>2</v>
      </c>
    </row>
    <row r="35" spans="1:10" s="283" customFormat="1" ht="24.75" customHeight="1" hidden="1">
      <c r="A35" s="116"/>
      <c r="B35" s="246"/>
      <c r="C35" s="312"/>
      <c r="D35" s="116"/>
      <c r="E35" s="116"/>
      <c r="F35" s="116"/>
      <c r="G35" s="116"/>
      <c r="H35" s="116"/>
      <c r="I35" s="116"/>
      <c r="J35" s="116"/>
    </row>
    <row r="36" spans="1:10" s="313" customFormat="1" ht="33" customHeight="1">
      <c r="A36" s="117"/>
      <c r="B36" s="117" t="s">
        <v>16</v>
      </c>
      <c r="C36" s="117"/>
      <c r="D36" s="117"/>
      <c r="E36" s="117">
        <f>SUM(E33:E34)</f>
        <v>2963277</v>
      </c>
      <c r="F36" s="117">
        <f>SUM(F33:F34)</f>
        <v>3286731</v>
      </c>
      <c r="G36" s="117">
        <f>SUM(G33:G34)</f>
        <v>5194774</v>
      </c>
      <c r="H36" s="117">
        <f>SUM(H33:H34)</f>
        <v>4475766</v>
      </c>
      <c r="I36" s="117">
        <f>SUM(I33:I34)</f>
        <v>4530465</v>
      </c>
      <c r="J36" s="117"/>
    </row>
    <row r="37" spans="1:9" ht="12" customHeight="1">
      <c r="A37" s="283"/>
      <c r="B37" s="283"/>
      <c r="C37" s="283"/>
      <c r="D37" s="283"/>
      <c r="E37" s="283"/>
      <c r="F37" s="283"/>
      <c r="G37" s="283"/>
      <c r="H37" s="283"/>
      <c r="I37" s="283"/>
    </row>
    <row r="38" spans="1:10" s="295" customFormat="1" ht="43.5" customHeight="1">
      <c r="A38" s="309" t="s">
        <v>135</v>
      </c>
      <c r="B38" s="309"/>
      <c r="C38" s="309"/>
      <c r="D38" s="309"/>
      <c r="E38" s="309"/>
      <c r="F38" s="309"/>
      <c r="G38" s="309"/>
      <c r="H38" s="309"/>
      <c r="I38" s="309"/>
      <c r="J38" s="309"/>
    </row>
    <row r="39" spans="1:10" ht="12.75" customHeight="1">
      <c r="A39" s="283"/>
      <c r="B39" s="283"/>
      <c r="C39" s="283"/>
      <c r="D39" s="283"/>
      <c r="E39" s="283"/>
      <c r="F39" s="283"/>
      <c r="G39" s="283"/>
      <c r="H39" s="283"/>
      <c r="J39" s="126" t="s">
        <v>18</v>
      </c>
    </row>
    <row r="40" spans="1:10" ht="24.75" customHeight="1">
      <c r="A40" s="311" t="s">
        <v>136</v>
      </c>
      <c r="B40" s="311" t="s">
        <v>137</v>
      </c>
      <c r="C40" s="311" t="s">
        <v>15</v>
      </c>
      <c r="D40" s="311" t="s">
        <v>138</v>
      </c>
      <c r="E40" s="311" t="s">
        <v>89</v>
      </c>
      <c r="F40" s="311" t="s">
        <v>90</v>
      </c>
      <c r="G40" s="311" t="s">
        <v>91</v>
      </c>
      <c r="H40" s="311" t="s">
        <v>17</v>
      </c>
      <c r="I40" s="311" t="s">
        <v>92</v>
      </c>
      <c r="J40" s="311" t="s">
        <v>131</v>
      </c>
    </row>
    <row r="41" spans="1:10" ht="52.5" customHeight="1">
      <c r="A41" s="311"/>
      <c r="B41" s="311"/>
      <c r="C41" s="311"/>
      <c r="D41" s="311"/>
      <c r="E41" s="311"/>
      <c r="F41" s="311"/>
      <c r="G41" s="311"/>
      <c r="H41" s="311"/>
      <c r="I41" s="311"/>
      <c r="J41" s="311"/>
    </row>
    <row r="42" spans="1:10" ht="15.75">
      <c r="A42" s="116">
        <v>1</v>
      </c>
      <c r="B42" s="116">
        <v>2</v>
      </c>
      <c r="C42" s="116">
        <v>3</v>
      </c>
      <c r="D42" s="116">
        <v>4</v>
      </c>
      <c r="E42" s="116">
        <v>5</v>
      </c>
      <c r="F42" s="116">
        <v>6</v>
      </c>
      <c r="G42" s="116">
        <v>7</v>
      </c>
      <c r="H42" s="116">
        <v>8</v>
      </c>
      <c r="I42" s="116">
        <v>9</v>
      </c>
      <c r="J42" s="116">
        <v>10</v>
      </c>
    </row>
    <row r="43" spans="1:10" ht="31.5" customHeight="1">
      <c r="A43" s="116">
        <v>3710160</v>
      </c>
      <c r="B43" s="312" t="s">
        <v>159</v>
      </c>
      <c r="C43" s="312" t="s">
        <v>151</v>
      </c>
      <c r="D43" s="116" t="s">
        <v>144</v>
      </c>
      <c r="E43" s="116">
        <v>29940</v>
      </c>
      <c r="F43" s="116">
        <v>30000</v>
      </c>
      <c r="G43" s="116">
        <v>40000</v>
      </c>
      <c r="H43" s="116"/>
      <c r="I43" s="116"/>
      <c r="J43" s="116">
        <v>1</v>
      </c>
    </row>
    <row r="44" spans="1:10" ht="15.75" hidden="1">
      <c r="A44" s="116"/>
      <c r="B44" s="246"/>
      <c r="C44" s="116"/>
      <c r="D44" s="116"/>
      <c r="E44" s="116"/>
      <c r="F44" s="116"/>
      <c r="G44" s="116"/>
      <c r="H44" s="116"/>
      <c r="I44" s="116"/>
      <c r="J44" s="116"/>
    </row>
    <row r="45" spans="1:10" ht="15.75" hidden="1">
      <c r="A45" s="116"/>
      <c r="B45" s="246"/>
      <c r="C45" s="116"/>
      <c r="D45" s="116"/>
      <c r="E45" s="116"/>
      <c r="F45" s="116"/>
      <c r="G45" s="116"/>
      <c r="H45" s="116"/>
      <c r="I45" s="116"/>
      <c r="J45" s="116"/>
    </row>
    <row r="46" spans="1:10" s="315" customFormat="1" ht="33" customHeight="1">
      <c r="A46" s="117"/>
      <c r="B46" s="314" t="s">
        <v>16</v>
      </c>
      <c r="C46" s="117"/>
      <c r="D46" s="117"/>
      <c r="E46" s="117">
        <f aca="true" t="shared" si="0" ref="E46:J46">E43</f>
        <v>29940</v>
      </c>
      <c r="F46" s="117">
        <f t="shared" si="0"/>
        <v>30000</v>
      </c>
      <c r="G46" s="117">
        <f t="shared" si="0"/>
        <v>40000</v>
      </c>
      <c r="H46" s="117">
        <f t="shared" si="0"/>
        <v>0</v>
      </c>
      <c r="I46" s="117">
        <f t="shared" si="0"/>
        <v>0</v>
      </c>
      <c r="J46" s="117">
        <f t="shared" si="0"/>
        <v>1</v>
      </c>
    </row>
    <row r="47" spans="2:9" ht="12" customHeight="1">
      <c r="B47" s="283"/>
      <c r="C47" s="283"/>
      <c r="D47" s="283"/>
      <c r="E47" s="283"/>
      <c r="F47" s="283"/>
      <c r="G47" s="283"/>
      <c r="H47" s="283"/>
      <c r="I47" s="283"/>
    </row>
    <row r="48" spans="1:9" s="295" customFormat="1" ht="26.25" customHeight="1">
      <c r="A48" s="309" t="s">
        <v>5</v>
      </c>
      <c r="B48" s="309"/>
      <c r="C48" s="316" t="s">
        <v>9</v>
      </c>
      <c r="D48" s="316"/>
      <c r="E48" s="316"/>
      <c r="H48" s="317" t="s">
        <v>154</v>
      </c>
      <c r="I48" s="317"/>
    </row>
    <row r="49" spans="1:9" ht="15.75" customHeight="1">
      <c r="A49" s="318"/>
      <c r="C49" s="319" t="s">
        <v>6</v>
      </c>
      <c r="D49" s="319"/>
      <c r="E49" s="319"/>
      <c r="F49" s="283"/>
      <c r="G49" s="283"/>
      <c r="H49" s="319" t="s">
        <v>7</v>
      </c>
      <c r="I49" s="319"/>
    </row>
    <row r="50" spans="1:9" s="295" customFormat="1" ht="38.25" customHeight="1">
      <c r="A50" s="297" t="s">
        <v>8</v>
      </c>
      <c r="B50" s="297"/>
      <c r="C50" s="320" t="s">
        <v>9</v>
      </c>
      <c r="D50" s="320"/>
      <c r="E50" s="320"/>
      <c r="F50" s="321"/>
      <c r="G50" s="321"/>
      <c r="H50" s="322" t="s">
        <v>155</v>
      </c>
      <c r="I50" s="322"/>
    </row>
    <row r="51" spans="1:9" ht="15.75" customHeight="1">
      <c r="A51" s="318"/>
      <c r="B51" s="323"/>
      <c r="C51" s="319" t="s">
        <v>6</v>
      </c>
      <c r="D51" s="319"/>
      <c r="E51" s="319"/>
      <c r="F51" s="283"/>
      <c r="G51" s="283"/>
      <c r="H51" s="319" t="s">
        <v>7</v>
      </c>
      <c r="I51" s="319"/>
    </row>
    <row r="54" ht="15.75">
      <c r="A54" s="324"/>
    </row>
    <row r="56" ht="15.75">
      <c r="A56" s="324"/>
    </row>
  </sheetData>
  <sheetProtection/>
  <mergeCells count="59">
    <mergeCell ref="C30:C31"/>
    <mergeCell ref="A40:A41"/>
    <mergeCell ref="B40:B41"/>
    <mergeCell ref="H51:I51"/>
    <mergeCell ref="H50:I50"/>
    <mergeCell ref="H48:I48"/>
    <mergeCell ref="G30:G31"/>
    <mergeCell ref="H30:H31"/>
    <mergeCell ref="H40:H41"/>
    <mergeCell ref="H49:I49"/>
    <mergeCell ref="G2:I2"/>
    <mergeCell ref="G1:I1"/>
    <mergeCell ref="G3:I3"/>
    <mergeCell ref="A7:I7"/>
    <mergeCell ref="G4:I4"/>
    <mergeCell ref="G5:I5"/>
    <mergeCell ref="C40:C41"/>
    <mergeCell ref="F30:F31"/>
    <mergeCell ref="A12:I12"/>
    <mergeCell ref="A50:B50"/>
    <mergeCell ref="E30:E31"/>
    <mergeCell ref="A26:C26"/>
    <mergeCell ref="A21:I21"/>
    <mergeCell ref="A24:I24"/>
    <mergeCell ref="A25:C25"/>
    <mergeCell ref="A28:J28"/>
    <mergeCell ref="C51:E51"/>
    <mergeCell ref="A48:B48"/>
    <mergeCell ref="C50:E50"/>
    <mergeCell ref="C49:E49"/>
    <mergeCell ref="C48:E48"/>
    <mergeCell ref="J30:J31"/>
    <mergeCell ref="J40:J41"/>
    <mergeCell ref="I30:I31"/>
    <mergeCell ref="E40:E41"/>
    <mergeCell ref="F40:F41"/>
    <mergeCell ref="G40:G41"/>
    <mergeCell ref="A38:J38"/>
    <mergeCell ref="I40:I41"/>
    <mergeCell ref="D30:D31"/>
    <mergeCell ref="D40:D41"/>
    <mergeCell ref="A30:A31"/>
    <mergeCell ref="B30:B31"/>
    <mergeCell ref="A23:C23"/>
    <mergeCell ref="F9:G9"/>
    <mergeCell ref="F10:G10"/>
    <mergeCell ref="A10:E10"/>
    <mergeCell ref="A14:I14"/>
    <mergeCell ref="A9:E9"/>
    <mergeCell ref="A16:J16"/>
    <mergeCell ref="E18:E19"/>
    <mergeCell ref="G18:G19"/>
    <mergeCell ref="A20:C20"/>
    <mergeCell ref="I18:I19"/>
    <mergeCell ref="H18:H19"/>
    <mergeCell ref="A22:C22"/>
    <mergeCell ref="A18:C19"/>
    <mergeCell ref="D18:D19"/>
    <mergeCell ref="F18:F19"/>
  </mergeCells>
  <printOptions/>
  <pageMargins left="0.24" right="0.31496062992125984" top="0.75" bottom="0.24" header="0.2" footer="0.2"/>
  <pageSetup fitToHeight="2" fitToWidth="1" horizontalDpi="600" verticalDpi="600" orientation="landscape" paperSize="9" scale="67" r:id="rId1"/>
  <rowBreaks count="1" manualBreakCount="1">
    <brk id="3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N34"/>
  <sheetViews>
    <sheetView tabSelected="1" workbookViewId="0" topLeftCell="A1">
      <selection activeCell="A24" sqref="A24:I24"/>
    </sheetView>
  </sheetViews>
  <sheetFormatPr defaultColWidth="9.140625" defaultRowHeight="15"/>
  <cols>
    <col min="1" max="1" width="17.28125" style="0" customWidth="1"/>
    <col min="2" max="2" width="18.28125" style="0" customWidth="1"/>
    <col min="3" max="4" width="17.140625" style="0" customWidth="1"/>
    <col min="5" max="5" width="13.7109375" style="0" customWidth="1"/>
    <col min="6" max="6" width="15.7109375" style="0" customWidth="1"/>
    <col min="7" max="7" width="39.140625" style="0" customWidth="1"/>
    <col min="8" max="8" width="31.8515625" style="0" customWidth="1"/>
    <col min="9" max="9" width="18.140625" style="0" customWidth="1"/>
  </cols>
  <sheetData>
    <row r="1" spans="8:9" s="23" customFormat="1" ht="15.75" customHeight="1">
      <c r="H1" s="48" t="s">
        <v>0</v>
      </c>
      <c r="I1" s="48"/>
    </row>
    <row r="2" spans="8:9" s="23" customFormat="1" ht="15.75" customHeight="1">
      <c r="H2" s="48" t="s">
        <v>1</v>
      </c>
      <c r="I2" s="48"/>
    </row>
    <row r="3" spans="8:9" s="23" customFormat="1" ht="15.75" customHeight="1">
      <c r="H3" s="48" t="s">
        <v>2</v>
      </c>
      <c r="I3" s="48"/>
    </row>
    <row r="4" spans="1:9" s="23" customFormat="1" ht="15.75">
      <c r="A4" s="24"/>
      <c r="H4" s="48" t="s">
        <v>10</v>
      </c>
      <c r="I4" s="48"/>
    </row>
    <row r="5" spans="8:9" s="23" customFormat="1" ht="15.75">
      <c r="H5" s="48" t="s">
        <v>13</v>
      </c>
      <c r="I5" s="48"/>
    </row>
    <row r="6" spans="1:9" ht="21" customHeight="1">
      <c r="A6" s="4"/>
      <c r="B6" s="4"/>
      <c r="C6" s="4"/>
      <c r="D6" s="4"/>
      <c r="E6" s="4"/>
      <c r="F6" s="4"/>
      <c r="G6" s="4"/>
      <c r="H6" s="4"/>
      <c r="I6" s="4"/>
    </row>
    <row r="7" spans="1:9" ht="19.5">
      <c r="A7" s="55" t="s">
        <v>93</v>
      </c>
      <c r="B7" s="55"/>
      <c r="C7" s="55"/>
      <c r="D7" s="55"/>
      <c r="E7" s="55"/>
      <c r="F7" s="55"/>
      <c r="G7" s="55"/>
      <c r="H7" s="55"/>
      <c r="I7" s="55"/>
    </row>
    <row r="8" spans="1:9" ht="9.75" customHeight="1">
      <c r="A8" s="4"/>
      <c r="B8" s="4"/>
      <c r="C8" s="4"/>
      <c r="D8" s="4"/>
      <c r="E8" s="4"/>
      <c r="F8" s="4"/>
      <c r="G8" s="4"/>
      <c r="H8" s="4"/>
      <c r="I8" s="4"/>
    </row>
    <row r="9" spans="1:9" ht="7.5" customHeight="1">
      <c r="A9" s="4"/>
      <c r="B9" s="4"/>
      <c r="C9" s="4"/>
      <c r="D9" s="4"/>
      <c r="E9" s="4"/>
      <c r="F9" s="4"/>
      <c r="G9" s="4"/>
      <c r="H9" s="4"/>
      <c r="I9" s="4"/>
    </row>
    <row r="10" spans="1:9" ht="25.5" customHeight="1">
      <c r="A10" s="75" t="s">
        <v>269</v>
      </c>
      <c r="B10" s="75"/>
      <c r="C10" s="75"/>
      <c r="D10" s="75"/>
      <c r="E10" s="75"/>
      <c r="F10" s="57" t="s">
        <v>247</v>
      </c>
      <c r="G10" s="57"/>
      <c r="H10" s="57"/>
      <c r="I10" s="46">
        <v>2314045</v>
      </c>
    </row>
    <row r="11" spans="1:9" s="19" customFormat="1" ht="34.5" customHeight="1">
      <c r="A11" s="69" t="s">
        <v>20</v>
      </c>
      <c r="B11" s="69"/>
      <c r="C11" s="69"/>
      <c r="D11" s="69"/>
      <c r="E11" s="69"/>
      <c r="F11" s="68" t="s">
        <v>130</v>
      </c>
      <c r="G11" s="68"/>
      <c r="H11" s="68"/>
      <c r="I11" s="17" t="s">
        <v>128</v>
      </c>
    </row>
    <row r="12" spans="1:9" ht="18.75" customHeight="1">
      <c r="A12" s="2"/>
      <c r="B12" s="2"/>
      <c r="C12" s="2"/>
      <c r="D12" s="2"/>
      <c r="E12" s="2"/>
      <c r="F12" s="27"/>
      <c r="G12" s="27"/>
      <c r="H12" s="27"/>
      <c r="I12" s="27"/>
    </row>
    <row r="13" spans="1:9" ht="18.75" customHeight="1">
      <c r="A13" s="75" t="s">
        <v>270</v>
      </c>
      <c r="B13" s="75"/>
      <c r="C13" s="75"/>
      <c r="D13" s="75"/>
      <c r="E13" s="75"/>
      <c r="F13" s="57" t="s">
        <v>156</v>
      </c>
      <c r="G13" s="57"/>
      <c r="H13" s="57"/>
      <c r="I13" s="46">
        <v>2314045</v>
      </c>
    </row>
    <row r="14" spans="1:9" s="19" customFormat="1" ht="44.25" customHeight="1">
      <c r="A14" s="52" t="s">
        <v>21</v>
      </c>
      <c r="B14" s="52"/>
      <c r="C14" s="52"/>
      <c r="D14" s="52"/>
      <c r="E14" s="52"/>
      <c r="F14" s="68" t="s">
        <v>139</v>
      </c>
      <c r="G14" s="68"/>
      <c r="H14" s="68"/>
      <c r="I14" s="17" t="s">
        <v>128</v>
      </c>
    </row>
    <row r="15" spans="1:9" ht="45" customHeight="1">
      <c r="A15" s="58" t="s">
        <v>268</v>
      </c>
      <c r="B15" s="58"/>
      <c r="C15" s="53" t="s">
        <v>159</v>
      </c>
      <c r="D15" s="53"/>
      <c r="E15" s="53" t="s">
        <v>151</v>
      </c>
      <c r="F15" s="53"/>
      <c r="G15" s="54" t="s">
        <v>248</v>
      </c>
      <c r="H15" s="54"/>
      <c r="I15" s="46">
        <v>2610600000</v>
      </c>
    </row>
    <row r="16" spans="1:9" s="19" customFormat="1" ht="36" customHeight="1">
      <c r="A16" s="63" t="s">
        <v>141</v>
      </c>
      <c r="B16" s="63"/>
      <c r="C16" s="63" t="s">
        <v>142</v>
      </c>
      <c r="D16" s="63"/>
      <c r="E16" s="63" t="s">
        <v>143</v>
      </c>
      <c r="F16" s="63"/>
      <c r="G16" s="64" t="s">
        <v>140</v>
      </c>
      <c r="H16" s="64"/>
      <c r="I16" s="17" t="s">
        <v>129</v>
      </c>
    </row>
    <row r="17" spans="1:9" ht="6.75" customHeight="1">
      <c r="A17" s="2"/>
      <c r="B17" s="2"/>
      <c r="C17" s="2"/>
      <c r="D17" s="2"/>
      <c r="E17" s="2"/>
      <c r="F17" s="8"/>
      <c r="G17" s="8"/>
      <c r="H17" s="8"/>
      <c r="I17" s="8"/>
    </row>
    <row r="18" spans="1:9" s="51" customFormat="1" ht="17.25">
      <c r="A18" s="58" t="s">
        <v>94</v>
      </c>
      <c r="B18" s="58"/>
      <c r="C18" s="58"/>
      <c r="D18" s="58"/>
      <c r="E18" s="58"/>
      <c r="F18" s="58"/>
      <c r="G18" s="58"/>
      <c r="H18" s="58"/>
      <c r="I18" s="58"/>
    </row>
    <row r="19" spans="1:9" ht="6" customHeight="1">
      <c r="A19" s="4"/>
      <c r="B19" s="4"/>
      <c r="C19" s="4"/>
      <c r="D19" s="4"/>
      <c r="E19" s="4"/>
      <c r="F19" s="4"/>
      <c r="G19" s="4"/>
      <c r="H19" s="4"/>
      <c r="I19" s="4"/>
    </row>
    <row r="20" spans="1:9" s="51" customFormat="1" ht="18.75" customHeight="1">
      <c r="A20" s="58" t="s">
        <v>95</v>
      </c>
      <c r="B20" s="58"/>
      <c r="C20" s="58"/>
      <c r="D20" s="58"/>
      <c r="E20" s="58"/>
      <c r="F20" s="58"/>
      <c r="G20" s="58"/>
      <c r="H20" s="58"/>
      <c r="I20" s="58"/>
    </row>
    <row r="21" spans="1:9" ht="19.5" customHeight="1">
      <c r="A21" s="60" t="s">
        <v>249</v>
      </c>
      <c r="B21" s="61"/>
      <c r="C21" s="61"/>
      <c r="D21" s="61"/>
      <c r="E21" s="61"/>
      <c r="F21" s="61"/>
      <c r="G21" s="61"/>
      <c r="H21" s="61"/>
      <c r="I21" s="61"/>
    </row>
    <row r="22" spans="1:9" s="51" customFormat="1" ht="22.5" customHeight="1">
      <c r="A22" s="58" t="s">
        <v>96</v>
      </c>
      <c r="B22" s="58"/>
      <c r="C22" s="58"/>
      <c r="D22" s="58"/>
      <c r="E22" s="58"/>
      <c r="F22" s="58"/>
      <c r="G22" s="58"/>
      <c r="H22" s="58"/>
      <c r="I22" s="58"/>
    </row>
    <row r="23" spans="1:14" s="26" customFormat="1" ht="19.5" customHeight="1">
      <c r="A23" s="62" t="s">
        <v>157</v>
      </c>
      <c r="B23" s="62"/>
      <c r="C23" s="62"/>
      <c r="D23" s="62"/>
      <c r="E23" s="62"/>
      <c r="F23" s="62"/>
      <c r="G23" s="62"/>
      <c r="H23" s="62"/>
      <c r="I23" s="62"/>
      <c r="J23" s="25"/>
      <c r="K23" s="25"/>
      <c r="L23" s="25"/>
      <c r="M23" s="25"/>
      <c r="N23" s="25"/>
    </row>
    <row r="24" spans="1:14" s="26" customFormat="1" ht="19.5" customHeight="1">
      <c r="A24" s="59" t="s">
        <v>158</v>
      </c>
      <c r="B24" s="59"/>
      <c r="C24" s="59"/>
      <c r="D24" s="59"/>
      <c r="E24" s="59"/>
      <c r="F24" s="59"/>
      <c r="G24" s="59"/>
      <c r="H24" s="59"/>
      <c r="I24" s="59"/>
      <c r="J24" s="25"/>
      <c r="K24" s="25"/>
      <c r="L24" s="25"/>
      <c r="M24" s="25"/>
      <c r="N24" s="25"/>
    </row>
    <row r="25" spans="1:9" ht="21.75" customHeight="1">
      <c r="A25" s="58" t="s">
        <v>97</v>
      </c>
      <c r="B25" s="58"/>
      <c r="C25" s="58"/>
      <c r="D25" s="58"/>
      <c r="E25" s="58"/>
      <c r="F25" s="58"/>
      <c r="G25" s="58"/>
      <c r="H25" s="58"/>
      <c r="I25" s="58"/>
    </row>
    <row r="26" spans="1:9" s="4" customFormat="1" ht="19.5" customHeight="1">
      <c r="A26" s="56" t="s">
        <v>260</v>
      </c>
      <c r="B26" s="56"/>
      <c r="C26" s="56"/>
      <c r="D26" s="56"/>
      <c r="E26" s="56"/>
      <c r="F26" s="56"/>
      <c r="G26" s="56"/>
      <c r="H26" s="56"/>
      <c r="I26" s="56"/>
    </row>
    <row r="27" spans="1:9" s="4" customFormat="1" ht="19.5" customHeight="1">
      <c r="A27" s="56" t="s">
        <v>262</v>
      </c>
      <c r="B27" s="56"/>
      <c r="C27" s="56"/>
      <c r="D27" s="56"/>
      <c r="E27" s="56"/>
      <c r="F27" s="56"/>
      <c r="G27" s="56"/>
      <c r="H27" s="56"/>
      <c r="I27" s="56"/>
    </row>
    <row r="28" spans="1:9" s="4" customFormat="1" ht="19.5" customHeight="1">
      <c r="A28" s="56" t="s">
        <v>259</v>
      </c>
      <c r="B28" s="56"/>
      <c r="C28" s="56"/>
      <c r="D28" s="56"/>
      <c r="E28" s="56"/>
      <c r="F28" s="56"/>
      <c r="G28" s="56"/>
      <c r="H28" s="56"/>
      <c r="I28" s="56"/>
    </row>
    <row r="29" spans="1:9" s="4" customFormat="1" ht="19.5" customHeight="1">
      <c r="A29" s="56" t="s">
        <v>261</v>
      </c>
      <c r="B29" s="56"/>
      <c r="C29" s="56"/>
      <c r="D29" s="56"/>
      <c r="E29" s="56"/>
      <c r="F29" s="56"/>
      <c r="G29" s="56"/>
      <c r="H29" s="56"/>
      <c r="I29" s="56"/>
    </row>
    <row r="30" spans="1:9" s="4" customFormat="1" ht="19.5" customHeight="1">
      <c r="A30" s="59" t="s">
        <v>267</v>
      </c>
      <c r="B30" s="59"/>
      <c r="C30" s="59"/>
      <c r="D30" s="59"/>
      <c r="E30" s="59"/>
      <c r="F30" s="59"/>
      <c r="G30" s="59"/>
      <c r="H30" s="59"/>
      <c r="I30" s="59"/>
    </row>
    <row r="31" spans="1:14" s="4" customFormat="1" ht="19.5" customHeight="1">
      <c r="A31" s="56" t="s">
        <v>266</v>
      </c>
      <c r="B31" s="56"/>
      <c r="C31" s="56"/>
      <c r="D31" s="56"/>
      <c r="E31" s="56"/>
      <c r="F31" s="56"/>
      <c r="G31" s="56"/>
      <c r="H31" s="56"/>
      <c r="I31" s="56"/>
      <c r="J31" s="25"/>
      <c r="K31" s="25"/>
      <c r="L31" s="25"/>
      <c r="M31" s="25"/>
      <c r="N31" s="25"/>
    </row>
    <row r="32" spans="1:9" s="4" customFormat="1" ht="19.5" customHeight="1">
      <c r="A32" s="56" t="s">
        <v>265</v>
      </c>
      <c r="B32" s="56"/>
      <c r="C32" s="56"/>
      <c r="D32" s="56"/>
      <c r="E32" s="56"/>
      <c r="F32" s="56"/>
      <c r="G32" s="56"/>
      <c r="H32" s="56"/>
      <c r="I32" s="56"/>
    </row>
    <row r="33" spans="1:9" s="4" customFormat="1" ht="19.5" customHeight="1">
      <c r="A33" s="50" t="s">
        <v>264</v>
      </c>
      <c r="B33" s="9"/>
      <c r="C33" s="9"/>
      <c r="D33" s="9"/>
      <c r="E33" s="9"/>
      <c r="F33" s="9"/>
      <c r="G33" s="9"/>
      <c r="H33" s="9"/>
      <c r="I33" s="9"/>
    </row>
    <row r="34" spans="1:9" s="4" customFormat="1" ht="19.5" customHeight="1">
      <c r="A34" s="50" t="s">
        <v>263</v>
      </c>
      <c r="B34" s="9"/>
      <c r="C34" s="9"/>
      <c r="D34" s="9"/>
      <c r="E34" s="9"/>
      <c r="F34" s="9"/>
      <c r="G34" s="9"/>
      <c r="H34" s="9"/>
      <c r="I34" s="9"/>
    </row>
  </sheetData>
  <mergeCells count="36">
    <mergeCell ref="H5:I5"/>
    <mergeCell ref="H1:I1"/>
    <mergeCell ref="H2:I2"/>
    <mergeCell ref="H3:I3"/>
    <mergeCell ref="H4:I4"/>
    <mergeCell ref="A11:E11"/>
    <mergeCell ref="A13:E13"/>
    <mergeCell ref="F13:H13"/>
    <mergeCell ref="A7:I7"/>
    <mergeCell ref="A10:E10"/>
    <mergeCell ref="A14:E14"/>
    <mergeCell ref="F14:H14"/>
    <mergeCell ref="A15:B15"/>
    <mergeCell ref="C15:D15"/>
    <mergeCell ref="E15:F15"/>
    <mergeCell ref="G15:H15"/>
    <mergeCell ref="A18:I18"/>
    <mergeCell ref="A20:I20"/>
    <mergeCell ref="A16:B16"/>
    <mergeCell ref="C16:D16"/>
    <mergeCell ref="E16:F16"/>
    <mergeCell ref="G16:H16"/>
    <mergeCell ref="A21:I21"/>
    <mergeCell ref="A22:I22"/>
    <mergeCell ref="A23:I23"/>
    <mergeCell ref="A24:I24"/>
    <mergeCell ref="A31:I31"/>
    <mergeCell ref="A32:I32"/>
    <mergeCell ref="F10:H10"/>
    <mergeCell ref="F11:H11"/>
    <mergeCell ref="A25:I25"/>
    <mergeCell ref="A26:I26"/>
    <mergeCell ref="A29:I29"/>
    <mergeCell ref="A30:I30"/>
    <mergeCell ref="A28:I28"/>
    <mergeCell ref="A27:I27"/>
  </mergeCells>
  <printOptions/>
  <pageMargins left="0.38" right="0.16" top="0.82" bottom="0.32" header="0.5" footer="0.2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N42"/>
  <sheetViews>
    <sheetView workbookViewId="0" topLeftCell="A1">
      <selection activeCell="A1" sqref="A1:IV16384"/>
    </sheetView>
  </sheetViews>
  <sheetFormatPr defaultColWidth="9.140625" defaultRowHeight="15"/>
  <cols>
    <col min="1" max="1" width="10.7109375" style="125" customWidth="1"/>
    <col min="2" max="2" width="32.57421875" style="125" customWidth="1"/>
    <col min="3" max="3" width="13.00390625" style="125" customWidth="1"/>
    <col min="4" max="4" width="12.8515625" style="125" customWidth="1"/>
    <col min="5" max="5" width="12.28125" style="125" customWidth="1"/>
    <col min="6" max="6" width="11.7109375" style="125" customWidth="1"/>
    <col min="7" max="7" width="15.00390625" style="125" customWidth="1"/>
    <col min="8" max="8" width="13.00390625" style="125" customWidth="1"/>
    <col min="9" max="9" width="16.00390625" style="125" customWidth="1"/>
    <col min="10" max="10" width="11.8515625" style="125" customWidth="1"/>
    <col min="11" max="11" width="13.421875" style="125" customWidth="1"/>
    <col min="12" max="12" width="12.7109375" style="125" customWidth="1"/>
    <col min="13" max="13" width="15.140625" style="125" customWidth="1"/>
    <col min="14" max="14" width="12.28125" style="125" customWidth="1"/>
    <col min="15" max="16384" width="9.140625" style="125" customWidth="1"/>
  </cols>
  <sheetData>
    <row r="1" spans="1:13" ht="16.5">
      <c r="A1" s="279" t="s">
        <v>98</v>
      </c>
      <c r="B1" s="279"/>
      <c r="C1" s="279"/>
      <c r="D1" s="279"/>
      <c r="E1" s="279"/>
      <c r="F1" s="279"/>
      <c r="G1" s="279"/>
      <c r="H1" s="279"/>
      <c r="I1" s="279"/>
      <c r="J1" s="124"/>
      <c r="K1" s="124"/>
      <c r="L1" s="124"/>
      <c r="M1" s="124"/>
    </row>
    <row r="2" ht="10.5" customHeight="1"/>
    <row r="3" spans="1:13" ht="15.75">
      <c r="A3" s="124" t="s">
        <v>99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</row>
    <row r="4" ht="15.75">
      <c r="N4" s="126" t="s">
        <v>19</v>
      </c>
    </row>
    <row r="5" spans="1:14" ht="15.75" customHeight="1">
      <c r="A5" s="127" t="s">
        <v>22</v>
      </c>
      <c r="B5" s="127" t="s">
        <v>3</v>
      </c>
      <c r="C5" s="127" t="s">
        <v>89</v>
      </c>
      <c r="D5" s="127"/>
      <c r="E5" s="127"/>
      <c r="F5" s="127"/>
      <c r="G5" s="127" t="s">
        <v>90</v>
      </c>
      <c r="H5" s="127"/>
      <c r="I5" s="127"/>
      <c r="J5" s="127"/>
      <c r="K5" s="127" t="s">
        <v>91</v>
      </c>
      <c r="L5" s="127"/>
      <c r="M5" s="127"/>
      <c r="N5" s="127"/>
    </row>
    <row r="6" spans="1:14" ht="64.5" customHeight="1">
      <c r="A6" s="127"/>
      <c r="B6" s="127"/>
      <c r="C6" s="116" t="s">
        <v>23</v>
      </c>
      <c r="D6" s="116" t="s">
        <v>24</v>
      </c>
      <c r="E6" s="116" t="s">
        <v>25</v>
      </c>
      <c r="F6" s="133" t="s">
        <v>32</v>
      </c>
      <c r="G6" s="116" t="s">
        <v>23</v>
      </c>
      <c r="H6" s="116" t="s">
        <v>24</v>
      </c>
      <c r="I6" s="116" t="s">
        <v>25</v>
      </c>
      <c r="J6" s="116" t="s">
        <v>31</v>
      </c>
      <c r="K6" s="116" t="s">
        <v>23</v>
      </c>
      <c r="L6" s="116" t="s">
        <v>24</v>
      </c>
      <c r="M6" s="116" t="s">
        <v>25</v>
      </c>
      <c r="N6" s="116" t="s">
        <v>34</v>
      </c>
    </row>
    <row r="7" spans="1:14" ht="15.75">
      <c r="A7" s="116">
        <v>1</v>
      </c>
      <c r="B7" s="116">
        <v>2</v>
      </c>
      <c r="C7" s="116">
        <v>3</v>
      </c>
      <c r="D7" s="116">
        <v>4</v>
      </c>
      <c r="E7" s="116">
        <v>5</v>
      </c>
      <c r="F7" s="116">
        <v>6</v>
      </c>
      <c r="G7" s="116">
        <v>7</v>
      </c>
      <c r="H7" s="116">
        <v>8</v>
      </c>
      <c r="I7" s="116">
        <v>9</v>
      </c>
      <c r="J7" s="116">
        <v>10</v>
      </c>
      <c r="K7" s="116">
        <v>11</v>
      </c>
      <c r="L7" s="116">
        <v>12</v>
      </c>
      <c r="M7" s="116">
        <v>13</v>
      </c>
      <c r="N7" s="116">
        <v>14</v>
      </c>
    </row>
    <row r="8" spans="1:14" ht="39.75" customHeight="1">
      <c r="A8" s="117">
        <v>3710160</v>
      </c>
      <c r="B8" s="117" t="s">
        <v>144</v>
      </c>
      <c r="C8" s="116">
        <v>2899215</v>
      </c>
      <c r="D8" s="116">
        <v>29940</v>
      </c>
      <c r="E8" s="116">
        <v>29940</v>
      </c>
      <c r="F8" s="117">
        <f>C8+D8</f>
        <v>2929155</v>
      </c>
      <c r="G8" s="116">
        <v>3249525</v>
      </c>
      <c r="H8" s="116">
        <v>30000</v>
      </c>
      <c r="I8" s="116">
        <v>30000</v>
      </c>
      <c r="J8" s="117">
        <f>G8+H8</f>
        <v>3279525</v>
      </c>
      <c r="K8" s="122">
        <v>3944130</v>
      </c>
      <c r="L8" s="122">
        <v>40000</v>
      </c>
      <c r="M8" s="122">
        <v>40000</v>
      </c>
      <c r="N8" s="119">
        <f>K8+L8</f>
        <v>3984130</v>
      </c>
    </row>
    <row r="9" spans="1:14" ht="38.25" customHeight="1">
      <c r="A9" s="116">
        <v>3710160</v>
      </c>
      <c r="B9" s="246" t="s">
        <v>26</v>
      </c>
      <c r="C9" s="116">
        <v>2899215</v>
      </c>
      <c r="D9" s="116" t="s">
        <v>27</v>
      </c>
      <c r="E9" s="116" t="s">
        <v>27</v>
      </c>
      <c r="F9" s="117">
        <v>2899215</v>
      </c>
      <c r="G9" s="116">
        <v>3249525</v>
      </c>
      <c r="H9" s="116" t="s">
        <v>27</v>
      </c>
      <c r="I9" s="116" t="s">
        <v>27</v>
      </c>
      <c r="J9" s="117">
        <v>2899383</v>
      </c>
      <c r="K9" s="122">
        <v>3944130</v>
      </c>
      <c r="L9" s="122" t="s">
        <v>27</v>
      </c>
      <c r="M9" s="122" t="s">
        <v>27</v>
      </c>
      <c r="N9" s="119">
        <f>K9</f>
        <v>3944130</v>
      </c>
    </row>
    <row r="10" spans="1:14" ht="51" customHeight="1">
      <c r="A10" s="116"/>
      <c r="B10" s="246" t="s">
        <v>29</v>
      </c>
      <c r="C10" s="116" t="s">
        <v>27</v>
      </c>
      <c r="D10" s="116"/>
      <c r="E10" s="116"/>
      <c r="F10" s="117"/>
      <c r="G10" s="116" t="s">
        <v>27</v>
      </c>
      <c r="H10" s="116"/>
      <c r="I10" s="116"/>
      <c r="J10" s="117"/>
      <c r="K10" s="122" t="s">
        <v>27</v>
      </c>
      <c r="L10" s="122"/>
      <c r="M10" s="122"/>
      <c r="N10" s="119"/>
    </row>
    <row r="11" spans="1:14" ht="51" customHeight="1">
      <c r="A11" s="116">
        <v>3710160</v>
      </c>
      <c r="B11" s="246" t="s">
        <v>30</v>
      </c>
      <c r="C11" s="116" t="s">
        <v>27</v>
      </c>
      <c r="D11" s="116">
        <v>29940</v>
      </c>
      <c r="E11" s="116">
        <v>29940</v>
      </c>
      <c r="F11" s="117">
        <v>29940</v>
      </c>
      <c r="G11" s="116" t="s">
        <v>27</v>
      </c>
      <c r="H11" s="116">
        <v>30000</v>
      </c>
      <c r="I11" s="116">
        <v>30000</v>
      </c>
      <c r="J11" s="117">
        <v>30000</v>
      </c>
      <c r="K11" s="122" t="s">
        <v>27</v>
      </c>
      <c r="L11" s="122">
        <v>40000</v>
      </c>
      <c r="M11" s="122">
        <v>40000</v>
      </c>
      <c r="N11" s="119">
        <v>40000</v>
      </c>
    </row>
    <row r="12" spans="1:14" ht="34.5" customHeight="1">
      <c r="A12" s="116"/>
      <c r="B12" s="246" t="s">
        <v>28</v>
      </c>
      <c r="C12" s="116" t="s">
        <v>27</v>
      </c>
      <c r="D12" s="116"/>
      <c r="E12" s="116"/>
      <c r="F12" s="116"/>
      <c r="G12" s="116" t="s">
        <v>27</v>
      </c>
      <c r="H12" s="116"/>
      <c r="I12" s="116"/>
      <c r="J12" s="116"/>
      <c r="K12" s="122" t="s">
        <v>27</v>
      </c>
      <c r="L12" s="122"/>
      <c r="M12" s="122"/>
      <c r="N12" s="122"/>
    </row>
    <row r="13" spans="1:14" ht="21" customHeight="1">
      <c r="A13" s="116"/>
      <c r="B13" s="117" t="s">
        <v>16</v>
      </c>
      <c r="C13" s="117">
        <f>C8</f>
        <v>2899215</v>
      </c>
      <c r="D13" s="117">
        <f aca="true" t="shared" si="0" ref="D13:N13">D8</f>
        <v>29940</v>
      </c>
      <c r="E13" s="117">
        <f t="shared" si="0"/>
        <v>29940</v>
      </c>
      <c r="F13" s="117">
        <f t="shared" si="0"/>
        <v>2929155</v>
      </c>
      <c r="G13" s="117">
        <f t="shared" si="0"/>
        <v>3249525</v>
      </c>
      <c r="H13" s="117">
        <f t="shared" si="0"/>
        <v>30000</v>
      </c>
      <c r="I13" s="117">
        <f t="shared" si="0"/>
        <v>30000</v>
      </c>
      <c r="J13" s="117">
        <f t="shared" si="0"/>
        <v>3279525</v>
      </c>
      <c r="K13" s="119">
        <f t="shared" si="0"/>
        <v>3944130</v>
      </c>
      <c r="L13" s="119">
        <f t="shared" si="0"/>
        <v>40000</v>
      </c>
      <c r="M13" s="119">
        <f t="shared" si="0"/>
        <v>40000</v>
      </c>
      <c r="N13" s="119">
        <f t="shared" si="0"/>
        <v>3984130</v>
      </c>
    </row>
    <row r="15" spans="1:13" ht="15.75">
      <c r="A15" s="124" t="s">
        <v>100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</row>
    <row r="16" ht="13.5" customHeight="1">
      <c r="N16" s="126" t="s">
        <v>19</v>
      </c>
    </row>
    <row r="17" spans="1:14" ht="15" customHeight="1">
      <c r="A17" s="127" t="s">
        <v>22</v>
      </c>
      <c r="B17" s="127" t="s">
        <v>3</v>
      </c>
      <c r="C17" s="236" t="s">
        <v>17</v>
      </c>
      <c r="D17" s="236"/>
      <c r="E17" s="236"/>
      <c r="F17" s="236"/>
      <c r="G17" s="236"/>
      <c r="H17" s="236"/>
      <c r="I17" s="237" t="s">
        <v>92</v>
      </c>
      <c r="J17" s="238"/>
      <c r="K17" s="238"/>
      <c r="L17" s="238"/>
      <c r="M17" s="238"/>
      <c r="N17" s="239"/>
    </row>
    <row r="18" spans="1:14" ht="15" customHeight="1">
      <c r="A18" s="127"/>
      <c r="B18" s="127"/>
      <c r="C18" s="229" t="s">
        <v>23</v>
      </c>
      <c r="D18" s="229"/>
      <c r="E18" s="229" t="s">
        <v>24</v>
      </c>
      <c r="F18" s="229"/>
      <c r="G18" s="229" t="s">
        <v>25</v>
      </c>
      <c r="H18" s="229" t="s">
        <v>32</v>
      </c>
      <c r="I18" s="229" t="s">
        <v>23</v>
      </c>
      <c r="J18" s="229"/>
      <c r="K18" s="229" t="s">
        <v>24</v>
      </c>
      <c r="L18" s="229"/>
      <c r="M18" s="229" t="s">
        <v>25</v>
      </c>
      <c r="N18" s="229" t="s">
        <v>33</v>
      </c>
    </row>
    <row r="19" spans="1:14" ht="31.5" customHeight="1">
      <c r="A19" s="127"/>
      <c r="B19" s="127"/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9"/>
    </row>
    <row r="20" spans="1:14" ht="15.75">
      <c r="A20" s="116">
        <v>1</v>
      </c>
      <c r="B20" s="116">
        <v>2</v>
      </c>
      <c r="C20" s="236">
        <v>3</v>
      </c>
      <c r="D20" s="236"/>
      <c r="E20" s="236">
        <v>4</v>
      </c>
      <c r="F20" s="236"/>
      <c r="G20" s="240">
        <v>5</v>
      </c>
      <c r="H20" s="240">
        <v>6</v>
      </c>
      <c r="I20" s="236">
        <v>7</v>
      </c>
      <c r="J20" s="236"/>
      <c r="K20" s="236">
        <v>8</v>
      </c>
      <c r="L20" s="236"/>
      <c r="M20" s="240">
        <v>9</v>
      </c>
      <c r="N20" s="240">
        <v>10</v>
      </c>
    </row>
    <row r="21" spans="1:14" ht="36" customHeight="1">
      <c r="A21" s="117">
        <v>3710160</v>
      </c>
      <c r="B21" s="117" t="s">
        <v>144</v>
      </c>
      <c r="C21" s="242">
        <v>4094001</v>
      </c>
      <c r="D21" s="242"/>
      <c r="E21" s="259"/>
      <c r="F21" s="260"/>
      <c r="G21" s="240"/>
      <c r="H21" s="240">
        <f>C21+E21</f>
        <v>4094001</v>
      </c>
      <c r="I21" s="242">
        <v>4261850</v>
      </c>
      <c r="J21" s="242"/>
      <c r="K21" s="259"/>
      <c r="L21" s="260"/>
      <c r="M21" s="240"/>
      <c r="N21" s="240">
        <f>I21+K21</f>
        <v>4261850</v>
      </c>
    </row>
    <row r="22" spans="1:14" ht="35.25" customHeight="1">
      <c r="A22" s="116">
        <v>3710160</v>
      </c>
      <c r="B22" s="246" t="s">
        <v>26</v>
      </c>
      <c r="C22" s="242">
        <v>4094001</v>
      </c>
      <c r="D22" s="242"/>
      <c r="E22" s="242" t="s">
        <v>27</v>
      </c>
      <c r="F22" s="242"/>
      <c r="G22" s="243" t="s">
        <v>27</v>
      </c>
      <c r="H22" s="243">
        <f>C22</f>
        <v>4094001</v>
      </c>
      <c r="I22" s="242">
        <v>4261850</v>
      </c>
      <c r="J22" s="242"/>
      <c r="K22" s="242" t="s">
        <v>27</v>
      </c>
      <c r="L22" s="242"/>
      <c r="M22" s="243" t="s">
        <v>27</v>
      </c>
      <c r="N22" s="243">
        <f>I22</f>
        <v>4261850</v>
      </c>
    </row>
    <row r="23" spans="1:14" ht="51" customHeight="1">
      <c r="A23" s="116"/>
      <c r="B23" s="246" t="s">
        <v>29</v>
      </c>
      <c r="C23" s="242" t="s">
        <v>27</v>
      </c>
      <c r="D23" s="242"/>
      <c r="E23" s="242"/>
      <c r="F23" s="242"/>
      <c r="G23" s="243"/>
      <c r="H23" s="243"/>
      <c r="I23" s="242" t="s">
        <v>27</v>
      </c>
      <c r="J23" s="242"/>
      <c r="K23" s="242"/>
      <c r="L23" s="242"/>
      <c r="M23" s="243"/>
      <c r="N23" s="243"/>
    </row>
    <row r="24" spans="1:14" ht="51" customHeight="1">
      <c r="A24" s="116"/>
      <c r="B24" s="246" t="s">
        <v>30</v>
      </c>
      <c r="C24" s="242" t="s">
        <v>27</v>
      </c>
      <c r="D24" s="242"/>
      <c r="E24" s="242"/>
      <c r="F24" s="242"/>
      <c r="G24" s="243"/>
      <c r="H24" s="243"/>
      <c r="I24" s="242" t="s">
        <v>27</v>
      </c>
      <c r="J24" s="242"/>
      <c r="K24" s="242"/>
      <c r="L24" s="242"/>
      <c r="M24" s="243"/>
      <c r="N24" s="243"/>
    </row>
    <row r="25" spans="1:14" ht="30.75" customHeight="1">
      <c r="A25" s="116"/>
      <c r="B25" s="246" t="s">
        <v>28</v>
      </c>
      <c r="C25" s="242" t="s">
        <v>27</v>
      </c>
      <c r="D25" s="242"/>
      <c r="E25" s="242"/>
      <c r="F25" s="242"/>
      <c r="G25" s="243"/>
      <c r="H25" s="243"/>
      <c r="I25" s="242" t="s">
        <v>27</v>
      </c>
      <c r="J25" s="242"/>
      <c r="K25" s="242"/>
      <c r="L25" s="242"/>
      <c r="M25" s="243"/>
      <c r="N25" s="243"/>
    </row>
    <row r="26" spans="1:14" s="228" customFormat="1" ht="21" customHeight="1">
      <c r="A26" s="116"/>
      <c r="B26" s="117" t="s">
        <v>16</v>
      </c>
      <c r="C26" s="247">
        <f>C21</f>
        <v>4094001</v>
      </c>
      <c r="D26" s="247"/>
      <c r="E26" s="280"/>
      <c r="F26" s="280"/>
      <c r="G26" s="281"/>
      <c r="H26" s="281">
        <f>C26+E26</f>
        <v>4094001</v>
      </c>
      <c r="I26" s="247">
        <f>I21</f>
        <v>4261850</v>
      </c>
      <c r="J26" s="247"/>
      <c r="K26" s="247"/>
      <c r="L26" s="247"/>
      <c r="M26" s="249"/>
      <c r="N26" s="249">
        <f>I26+K26</f>
        <v>4261850</v>
      </c>
    </row>
    <row r="27" spans="3:14" ht="15">
      <c r="C27" s="282"/>
      <c r="D27" s="282"/>
      <c r="E27" s="282"/>
      <c r="F27" s="282"/>
      <c r="G27" s="282"/>
      <c r="H27" s="282"/>
      <c r="I27" s="282"/>
      <c r="J27" s="282"/>
      <c r="K27" s="282"/>
      <c r="L27" s="282"/>
      <c r="M27" s="282"/>
      <c r="N27" s="282"/>
    </row>
    <row r="28" spans="3:14" ht="15">
      <c r="C28" s="282"/>
      <c r="D28" s="282"/>
      <c r="E28" s="282"/>
      <c r="F28" s="282"/>
      <c r="G28" s="282"/>
      <c r="H28" s="282"/>
      <c r="I28" s="282"/>
      <c r="J28" s="282"/>
      <c r="K28" s="282"/>
      <c r="L28" s="282"/>
      <c r="M28" s="282"/>
      <c r="N28" s="282"/>
    </row>
    <row r="29" spans="3:14" ht="15">
      <c r="C29" s="282"/>
      <c r="D29" s="282"/>
      <c r="E29" s="282"/>
      <c r="F29" s="282"/>
      <c r="G29" s="282"/>
      <c r="H29" s="282"/>
      <c r="I29" s="282"/>
      <c r="J29" s="282"/>
      <c r="K29" s="282"/>
      <c r="L29" s="282"/>
      <c r="M29" s="282"/>
      <c r="N29" s="282"/>
    </row>
    <row r="30" spans="3:14" ht="15">
      <c r="C30" s="282"/>
      <c r="D30" s="282"/>
      <c r="E30" s="282"/>
      <c r="F30" s="282"/>
      <c r="G30" s="282"/>
      <c r="H30" s="282"/>
      <c r="I30" s="282"/>
      <c r="J30" s="282"/>
      <c r="K30" s="282"/>
      <c r="L30" s="282"/>
      <c r="M30" s="282"/>
      <c r="N30" s="282"/>
    </row>
    <row r="31" spans="3:14" ht="15">
      <c r="C31" s="282"/>
      <c r="D31" s="282"/>
      <c r="E31" s="282"/>
      <c r="F31" s="282"/>
      <c r="G31" s="282"/>
      <c r="H31" s="282"/>
      <c r="I31" s="282"/>
      <c r="J31" s="282"/>
      <c r="K31" s="282"/>
      <c r="L31" s="282"/>
      <c r="M31" s="282"/>
      <c r="N31" s="282"/>
    </row>
    <row r="32" spans="3:14" ht="15">
      <c r="C32" s="282"/>
      <c r="D32" s="282"/>
      <c r="E32" s="282"/>
      <c r="F32" s="282"/>
      <c r="G32" s="282"/>
      <c r="H32" s="282"/>
      <c r="I32" s="282"/>
      <c r="J32" s="282"/>
      <c r="K32" s="282"/>
      <c r="L32" s="282"/>
      <c r="M32" s="282"/>
      <c r="N32" s="282"/>
    </row>
    <row r="33" spans="3:14" ht="15">
      <c r="C33" s="282"/>
      <c r="D33" s="282"/>
      <c r="E33" s="282"/>
      <c r="F33" s="282"/>
      <c r="G33" s="282"/>
      <c r="H33" s="282"/>
      <c r="I33" s="282"/>
      <c r="J33" s="282"/>
      <c r="K33" s="282"/>
      <c r="L33" s="282"/>
      <c r="M33" s="282"/>
      <c r="N33" s="282"/>
    </row>
    <row r="34" spans="3:14" ht="15">
      <c r="C34" s="282"/>
      <c r="D34" s="282"/>
      <c r="E34" s="282"/>
      <c r="F34" s="282"/>
      <c r="G34" s="282"/>
      <c r="H34" s="282"/>
      <c r="I34" s="282"/>
      <c r="J34" s="282"/>
      <c r="K34" s="282"/>
      <c r="L34" s="282"/>
      <c r="M34" s="282"/>
      <c r="N34" s="282"/>
    </row>
    <row r="35" spans="3:14" ht="15">
      <c r="C35" s="282"/>
      <c r="D35" s="282"/>
      <c r="E35" s="282"/>
      <c r="F35" s="282"/>
      <c r="G35" s="282"/>
      <c r="H35" s="282"/>
      <c r="I35" s="282"/>
      <c r="J35" s="282"/>
      <c r="K35" s="282"/>
      <c r="L35" s="282"/>
      <c r="M35" s="282"/>
      <c r="N35" s="282"/>
    </row>
    <row r="36" spans="3:14" ht="15">
      <c r="C36" s="282"/>
      <c r="D36" s="282"/>
      <c r="E36" s="282"/>
      <c r="F36" s="282"/>
      <c r="G36" s="282"/>
      <c r="H36" s="282"/>
      <c r="I36" s="282"/>
      <c r="J36" s="282"/>
      <c r="K36" s="282"/>
      <c r="L36" s="282"/>
      <c r="M36" s="282"/>
      <c r="N36" s="282"/>
    </row>
    <row r="37" spans="3:14" ht="15">
      <c r="C37" s="282"/>
      <c r="D37" s="282"/>
      <c r="E37" s="282"/>
      <c r="F37" s="282"/>
      <c r="G37" s="282"/>
      <c r="H37" s="282"/>
      <c r="I37" s="282"/>
      <c r="J37" s="282"/>
      <c r="K37" s="282"/>
      <c r="L37" s="282"/>
      <c r="M37" s="282"/>
      <c r="N37" s="282"/>
    </row>
    <row r="38" spans="3:14" ht="15">
      <c r="C38" s="282"/>
      <c r="D38" s="282"/>
      <c r="E38" s="282"/>
      <c r="F38" s="282"/>
      <c r="G38" s="282"/>
      <c r="H38" s="282"/>
      <c r="I38" s="282"/>
      <c r="J38" s="282"/>
      <c r="K38" s="282"/>
      <c r="L38" s="282"/>
      <c r="M38" s="282"/>
      <c r="N38" s="282"/>
    </row>
    <row r="39" spans="3:14" ht="15">
      <c r="C39" s="282"/>
      <c r="D39" s="282"/>
      <c r="E39" s="282"/>
      <c r="F39" s="282"/>
      <c r="G39" s="282"/>
      <c r="H39" s="282"/>
      <c r="I39" s="282"/>
      <c r="J39" s="282"/>
      <c r="K39" s="282"/>
      <c r="L39" s="282"/>
      <c r="M39" s="282"/>
      <c r="N39" s="282"/>
    </row>
    <row r="40" spans="3:14" ht="15">
      <c r="C40" s="282"/>
      <c r="D40" s="282"/>
      <c r="E40" s="282"/>
      <c r="F40" s="282"/>
      <c r="G40" s="282"/>
      <c r="H40" s="282"/>
      <c r="I40" s="282"/>
      <c r="J40" s="282"/>
      <c r="K40" s="282"/>
      <c r="L40" s="282"/>
      <c r="M40" s="282"/>
      <c r="N40" s="282"/>
    </row>
    <row r="41" spans="3:14" ht="15">
      <c r="C41" s="282"/>
      <c r="D41" s="282"/>
      <c r="E41" s="282"/>
      <c r="F41" s="282"/>
      <c r="G41" s="282"/>
      <c r="H41" s="282"/>
      <c r="I41" s="282"/>
      <c r="J41" s="282"/>
      <c r="K41" s="282"/>
      <c r="L41" s="282"/>
      <c r="M41" s="282"/>
      <c r="N41" s="282"/>
    </row>
    <row r="42" spans="3:14" ht="15">
      <c r="C42" s="282"/>
      <c r="D42" s="282"/>
      <c r="E42" s="282"/>
      <c r="F42" s="282"/>
      <c r="G42" s="282"/>
      <c r="H42" s="282"/>
      <c r="I42" s="282"/>
      <c r="J42" s="282"/>
      <c r="K42" s="282"/>
      <c r="L42" s="282"/>
      <c r="M42" s="282"/>
      <c r="N42" s="282"/>
    </row>
  </sheetData>
  <mergeCells count="49">
    <mergeCell ref="A1:I1"/>
    <mergeCell ref="J1:M1"/>
    <mergeCell ref="A3:M3"/>
    <mergeCell ref="A5:A6"/>
    <mergeCell ref="B5:B6"/>
    <mergeCell ref="C5:F5"/>
    <mergeCell ref="G5:J5"/>
    <mergeCell ref="K5:N5"/>
    <mergeCell ref="A15:M15"/>
    <mergeCell ref="A17:A19"/>
    <mergeCell ref="B17:B19"/>
    <mergeCell ref="C17:H17"/>
    <mergeCell ref="I17:N17"/>
    <mergeCell ref="C18:D19"/>
    <mergeCell ref="E18:F19"/>
    <mergeCell ref="G18:G19"/>
    <mergeCell ref="H18:H19"/>
    <mergeCell ref="I18:J19"/>
    <mergeCell ref="K18:L19"/>
    <mergeCell ref="M18:M19"/>
    <mergeCell ref="N18:N19"/>
    <mergeCell ref="C20:D20"/>
    <mergeCell ref="E20:F20"/>
    <mergeCell ref="I20:J20"/>
    <mergeCell ref="K20:L20"/>
    <mergeCell ref="C21:D21"/>
    <mergeCell ref="E21:F21"/>
    <mergeCell ref="I21:J21"/>
    <mergeCell ref="K21:L21"/>
    <mergeCell ref="C22:D22"/>
    <mergeCell ref="E22:F22"/>
    <mergeCell ref="I22:J22"/>
    <mergeCell ref="K22:L22"/>
    <mergeCell ref="C23:D23"/>
    <mergeCell ref="E23:F23"/>
    <mergeCell ref="I23:J23"/>
    <mergeCell ref="K23:L23"/>
    <mergeCell ref="C24:D24"/>
    <mergeCell ref="E24:F24"/>
    <mergeCell ref="I24:J24"/>
    <mergeCell ref="K24:L24"/>
    <mergeCell ref="C25:D25"/>
    <mergeCell ref="E25:F25"/>
    <mergeCell ref="I25:J25"/>
    <mergeCell ref="K25:L25"/>
    <mergeCell ref="C26:D26"/>
    <mergeCell ref="E26:F26"/>
    <mergeCell ref="I26:J26"/>
    <mergeCell ref="K26:L26"/>
  </mergeCells>
  <printOptions/>
  <pageMargins left="0.49" right="0.16" top="0.6" bottom="0.27" header="0.5" footer="0.22"/>
  <pageSetup fitToHeight="1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N68"/>
  <sheetViews>
    <sheetView workbookViewId="0" topLeftCell="A45">
      <selection activeCell="A45" sqref="A1:IV16384"/>
    </sheetView>
  </sheetViews>
  <sheetFormatPr defaultColWidth="9.140625" defaultRowHeight="15"/>
  <cols>
    <col min="1" max="1" width="15.00390625" style="228" customWidth="1"/>
    <col min="2" max="2" width="25.57421875" style="228" customWidth="1"/>
    <col min="3" max="3" width="14.7109375" style="228" customWidth="1"/>
    <col min="4" max="4" width="14.57421875" style="228" customWidth="1"/>
    <col min="5" max="5" width="14.28125" style="228" customWidth="1"/>
    <col min="6" max="6" width="13.140625" style="228" customWidth="1"/>
    <col min="7" max="7" width="15.00390625" style="228" customWidth="1"/>
    <col min="8" max="8" width="16.421875" style="228" customWidth="1"/>
    <col min="9" max="9" width="16.00390625" style="228" customWidth="1"/>
    <col min="10" max="10" width="13.140625" style="228" customWidth="1"/>
    <col min="11" max="11" width="13.421875" style="228" customWidth="1"/>
    <col min="12" max="12" width="12.421875" style="228" customWidth="1"/>
    <col min="13" max="13" width="13.421875" style="228" customWidth="1"/>
    <col min="14" max="14" width="13.28125" style="228" customWidth="1"/>
    <col min="15" max="16384" width="9.140625" style="228" customWidth="1"/>
  </cols>
  <sheetData>
    <row r="1" spans="1:13" ht="15.75">
      <c r="A1" s="124" t="s">
        <v>35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</row>
    <row r="2" ht="10.5" customHeight="1"/>
    <row r="3" spans="1:13" ht="15.75">
      <c r="A3" s="124" t="s">
        <v>101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</row>
    <row r="4" ht="15.75">
      <c r="N4" s="126" t="s">
        <v>19</v>
      </c>
    </row>
    <row r="5" spans="1:14" ht="15.75" customHeight="1">
      <c r="A5" s="127" t="s">
        <v>36</v>
      </c>
      <c r="B5" s="127" t="s">
        <v>3</v>
      </c>
      <c r="C5" s="251" t="s">
        <v>89</v>
      </c>
      <c r="D5" s="251"/>
      <c r="E5" s="251"/>
      <c r="F5" s="251"/>
      <c r="G5" s="251" t="s">
        <v>90</v>
      </c>
      <c r="H5" s="251"/>
      <c r="I5" s="251"/>
      <c r="J5" s="251"/>
      <c r="K5" s="229" t="s">
        <v>91</v>
      </c>
      <c r="L5" s="229"/>
      <c r="M5" s="229"/>
      <c r="N5" s="229"/>
    </row>
    <row r="6" spans="1:14" ht="69.75" customHeight="1">
      <c r="A6" s="127"/>
      <c r="B6" s="127"/>
      <c r="C6" s="116" t="s">
        <v>23</v>
      </c>
      <c r="D6" s="116" t="s">
        <v>24</v>
      </c>
      <c r="E6" s="116" t="s">
        <v>25</v>
      </c>
      <c r="F6" s="133" t="s">
        <v>32</v>
      </c>
      <c r="G6" s="116" t="s">
        <v>23</v>
      </c>
      <c r="H6" s="116" t="s">
        <v>24</v>
      </c>
      <c r="I6" s="116" t="s">
        <v>25</v>
      </c>
      <c r="J6" s="116" t="s">
        <v>31</v>
      </c>
      <c r="K6" s="122" t="s">
        <v>23</v>
      </c>
      <c r="L6" s="122" t="s">
        <v>24</v>
      </c>
      <c r="M6" s="122" t="s">
        <v>25</v>
      </c>
      <c r="N6" s="122" t="s">
        <v>34</v>
      </c>
    </row>
    <row r="7" spans="1:14" ht="15.75">
      <c r="A7" s="116">
        <v>1</v>
      </c>
      <c r="B7" s="116">
        <v>2</v>
      </c>
      <c r="C7" s="116">
        <v>3</v>
      </c>
      <c r="D7" s="116">
        <v>4</v>
      </c>
      <c r="E7" s="116">
        <v>5</v>
      </c>
      <c r="F7" s="116">
        <v>6</v>
      </c>
      <c r="G7" s="116">
        <v>7</v>
      </c>
      <c r="H7" s="116">
        <v>8</v>
      </c>
      <c r="I7" s="116">
        <v>9</v>
      </c>
      <c r="J7" s="116">
        <v>10</v>
      </c>
      <c r="K7" s="122">
        <v>11</v>
      </c>
      <c r="L7" s="122">
        <v>12</v>
      </c>
      <c r="M7" s="122">
        <v>13</v>
      </c>
      <c r="N7" s="122">
        <v>14</v>
      </c>
    </row>
    <row r="8" spans="1:14" ht="25.5" customHeight="1">
      <c r="A8" s="252">
        <v>2000</v>
      </c>
      <c r="B8" s="252" t="s">
        <v>162</v>
      </c>
      <c r="C8" s="116">
        <f>C9+C10+C11+C19</f>
        <v>2899215</v>
      </c>
      <c r="D8" s="116">
        <f aca="true" t="shared" si="0" ref="D8:N8">D9+D10+D11+D19</f>
        <v>0</v>
      </c>
      <c r="E8" s="116">
        <f t="shared" si="0"/>
        <v>0</v>
      </c>
      <c r="F8" s="117">
        <f>C8+D8</f>
        <v>2899215</v>
      </c>
      <c r="G8" s="116">
        <f t="shared" si="0"/>
        <v>3249525</v>
      </c>
      <c r="H8" s="116">
        <f t="shared" si="0"/>
        <v>0</v>
      </c>
      <c r="I8" s="116">
        <f t="shared" si="0"/>
        <v>0</v>
      </c>
      <c r="J8" s="117">
        <f>G8+H8</f>
        <v>3249525</v>
      </c>
      <c r="K8" s="122">
        <f t="shared" si="0"/>
        <v>3944130</v>
      </c>
      <c r="L8" s="122">
        <f t="shared" si="0"/>
        <v>0</v>
      </c>
      <c r="M8" s="122">
        <f t="shared" si="0"/>
        <v>0</v>
      </c>
      <c r="N8" s="119">
        <f t="shared" si="0"/>
        <v>3944130</v>
      </c>
    </row>
    <row r="9" spans="1:14" ht="18" customHeight="1">
      <c r="A9" s="115">
        <v>2111</v>
      </c>
      <c r="B9" s="253" t="s">
        <v>163</v>
      </c>
      <c r="C9" s="116">
        <v>2322193</v>
      </c>
      <c r="D9" s="116"/>
      <c r="E9" s="116"/>
      <c r="F9" s="117">
        <f aca="true" t="shared" si="1" ref="F9:F24">C9+D9</f>
        <v>2322193</v>
      </c>
      <c r="G9" s="116">
        <v>2609421</v>
      </c>
      <c r="H9" s="116"/>
      <c r="I9" s="116"/>
      <c r="J9" s="117">
        <f aca="true" t="shared" si="2" ref="J9:J24">G9+H9</f>
        <v>2609421</v>
      </c>
      <c r="K9" s="122">
        <v>3216550</v>
      </c>
      <c r="L9" s="122"/>
      <c r="M9" s="122"/>
      <c r="N9" s="119">
        <f aca="true" t="shared" si="3" ref="N9:N19">K9+L9</f>
        <v>3216550</v>
      </c>
    </row>
    <row r="10" spans="1:14" ht="31.5">
      <c r="A10" s="115">
        <v>2120</v>
      </c>
      <c r="B10" s="252" t="s">
        <v>164</v>
      </c>
      <c r="C10" s="116">
        <v>417690</v>
      </c>
      <c r="D10" s="116"/>
      <c r="E10" s="116"/>
      <c r="F10" s="117">
        <f t="shared" si="1"/>
        <v>417690</v>
      </c>
      <c r="G10" s="116">
        <v>459500</v>
      </c>
      <c r="H10" s="116"/>
      <c r="I10" s="116"/>
      <c r="J10" s="117">
        <f t="shared" si="2"/>
        <v>459500</v>
      </c>
      <c r="K10" s="122">
        <v>558050</v>
      </c>
      <c r="L10" s="122"/>
      <c r="M10" s="122"/>
      <c r="N10" s="119">
        <f t="shared" si="3"/>
        <v>558050</v>
      </c>
    </row>
    <row r="11" spans="1:14" ht="31.5">
      <c r="A11" s="115">
        <v>2200</v>
      </c>
      <c r="B11" s="252" t="s">
        <v>165</v>
      </c>
      <c r="C11" s="116">
        <f>SUM(C12:C15)</f>
        <v>159268</v>
      </c>
      <c r="D11" s="116">
        <f aca="true" t="shared" si="4" ref="D11:N11">SUM(D12:D15)</f>
        <v>0</v>
      </c>
      <c r="E11" s="116">
        <f t="shared" si="4"/>
        <v>0</v>
      </c>
      <c r="F11" s="117">
        <f t="shared" si="1"/>
        <v>159268</v>
      </c>
      <c r="G11" s="116">
        <f t="shared" si="4"/>
        <v>180504</v>
      </c>
      <c r="H11" s="116">
        <f t="shared" si="4"/>
        <v>0</v>
      </c>
      <c r="I11" s="116">
        <f t="shared" si="4"/>
        <v>0</v>
      </c>
      <c r="J11" s="117">
        <f t="shared" si="2"/>
        <v>180504</v>
      </c>
      <c r="K11" s="122">
        <f t="shared" si="4"/>
        <v>169380</v>
      </c>
      <c r="L11" s="122">
        <f t="shared" si="4"/>
        <v>0</v>
      </c>
      <c r="M11" s="122">
        <f t="shared" si="4"/>
        <v>0</v>
      </c>
      <c r="N11" s="119">
        <f t="shared" si="4"/>
        <v>169380</v>
      </c>
    </row>
    <row r="12" spans="1:14" ht="34.5" customHeight="1">
      <c r="A12" s="115">
        <v>2210</v>
      </c>
      <c r="B12" s="252" t="s">
        <v>166</v>
      </c>
      <c r="C12" s="116">
        <v>62299</v>
      </c>
      <c r="D12" s="116"/>
      <c r="E12" s="116"/>
      <c r="F12" s="117">
        <f t="shared" si="1"/>
        <v>62299</v>
      </c>
      <c r="G12" s="116">
        <v>60000</v>
      </c>
      <c r="H12" s="116"/>
      <c r="I12" s="116"/>
      <c r="J12" s="117">
        <f t="shared" si="2"/>
        <v>60000</v>
      </c>
      <c r="K12" s="122">
        <v>65000</v>
      </c>
      <c r="L12" s="122"/>
      <c r="M12" s="122"/>
      <c r="N12" s="119">
        <f t="shared" si="3"/>
        <v>65000</v>
      </c>
    </row>
    <row r="13" spans="1:14" ht="31.5">
      <c r="A13" s="115">
        <v>2240</v>
      </c>
      <c r="B13" s="252" t="s">
        <v>167</v>
      </c>
      <c r="C13" s="116">
        <v>22744</v>
      </c>
      <c r="D13" s="116"/>
      <c r="E13" s="116"/>
      <c r="F13" s="117">
        <f t="shared" si="1"/>
        <v>22744</v>
      </c>
      <c r="G13" s="116">
        <v>26000</v>
      </c>
      <c r="H13" s="116"/>
      <c r="I13" s="116"/>
      <c r="J13" s="117">
        <f t="shared" si="2"/>
        <v>26000</v>
      </c>
      <c r="K13" s="122">
        <v>28000</v>
      </c>
      <c r="L13" s="122"/>
      <c r="M13" s="122"/>
      <c r="N13" s="119">
        <f t="shared" si="3"/>
        <v>28000</v>
      </c>
    </row>
    <row r="14" spans="1:14" ht="18" customHeight="1">
      <c r="A14" s="115">
        <v>2250</v>
      </c>
      <c r="B14" s="252" t="s">
        <v>168</v>
      </c>
      <c r="C14" s="116">
        <v>4993</v>
      </c>
      <c r="D14" s="116"/>
      <c r="E14" s="116"/>
      <c r="F14" s="117">
        <f t="shared" si="1"/>
        <v>4993</v>
      </c>
      <c r="G14" s="116">
        <v>5000</v>
      </c>
      <c r="H14" s="116"/>
      <c r="I14" s="116"/>
      <c r="J14" s="117">
        <f t="shared" si="2"/>
        <v>5000</v>
      </c>
      <c r="K14" s="122">
        <v>5400</v>
      </c>
      <c r="L14" s="122"/>
      <c r="M14" s="122"/>
      <c r="N14" s="119">
        <f t="shared" si="3"/>
        <v>5400</v>
      </c>
    </row>
    <row r="15" spans="1:14" ht="34.5" customHeight="1">
      <c r="A15" s="115">
        <v>2270</v>
      </c>
      <c r="B15" s="252" t="s">
        <v>169</v>
      </c>
      <c r="C15" s="116">
        <f>SUM(C16:C18)</f>
        <v>69232</v>
      </c>
      <c r="D15" s="116">
        <f aca="true" t="shared" si="5" ref="D15:N15">SUM(D16:D18)</f>
        <v>0</v>
      </c>
      <c r="E15" s="116">
        <f t="shared" si="5"/>
        <v>0</v>
      </c>
      <c r="F15" s="117">
        <f t="shared" si="1"/>
        <v>69232</v>
      </c>
      <c r="G15" s="116">
        <f t="shared" si="5"/>
        <v>89504</v>
      </c>
      <c r="H15" s="116">
        <f t="shared" si="5"/>
        <v>0</v>
      </c>
      <c r="I15" s="116">
        <f t="shared" si="5"/>
        <v>0</v>
      </c>
      <c r="J15" s="117">
        <f t="shared" si="2"/>
        <v>89504</v>
      </c>
      <c r="K15" s="122">
        <f t="shared" si="5"/>
        <v>70980</v>
      </c>
      <c r="L15" s="122">
        <f t="shared" si="5"/>
        <v>0</v>
      </c>
      <c r="M15" s="122">
        <f t="shared" si="5"/>
        <v>0</v>
      </c>
      <c r="N15" s="119">
        <f t="shared" si="5"/>
        <v>70980</v>
      </c>
    </row>
    <row r="16" spans="1:14" ht="30.75" customHeight="1">
      <c r="A16" s="115">
        <v>2272</v>
      </c>
      <c r="B16" s="252" t="s">
        <v>170</v>
      </c>
      <c r="C16" s="116">
        <v>1680</v>
      </c>
      <c r="D16" s="116"/>
      <c r="E16" s="116"/>
      <c r="F16" s="117">
        <f t="shared" si="1"/>
        <v>1680</v>
      </c>
      <c r="G16" s="116">
        <v>1718</v>
      </c>
      <c r="H16" s="116"/>
      <c r="I16" s="116"/>
      <c r="J16" s="117">
        <f t="shared" si="2"/>
        <v>1718</v>
      </c>
      <c r="K16" s="122">
        <v>2315</v>
      </c>
      <c r="L16" s="122"/>
      <c r="M16" s="122"/>
      <c r="N16" s="119">
        <f t="shared" si="3"/>
        <v>2315</v>
      </c>
    </row>
    <row r="17" spans="1:14" ht="18" customHeight="1">
      <c r="A17" s="115">
        <v>2273</v>
      </c>
      <c r="B17" s="252" t="s">
        <v>171</v>
      </c>
      <c r="C17" s="116">
        <v>12969</v>
      </c>
      <c r="D17" s="116"/>
      <c r="E17" s="116"/>
      <c r="F17" s="117">
        <f t="shared" si="1"/>
        <v>12969</v>
      </c>
      <c r="G17" s="116">
        <v>16849</v>
      </c>
      <c r="H17" s="116"/>
      <c r="I17" s="116"/>
      <c r="J17" s="117">
        <f t="shared" si="2"/>
        <v>16849</v>
      </c>
      <c r="K17" s="122">
        <v>17205</v>
      </c>
      <c r="L17" s="122"/>
      <c r="M17" s="122"/>
      <c r="N17" s="119">
        <f t="shared" si="3"/>
        <v>17205</v>
      </c>
    </row>
    <row r="18" spans="1:14" ht="18" customHeight="1">
      <c r="A18" s="115">
        <v>2274</v>
      </c>
      <c r="B18" s="252" t="s">
        <v>172</v>
      </c>
      <c r="C18" s="116">
        <v>54583</v>
      </c>
      <c r="D18" s="116"/>
      <c r="E18" s="116"/>
      <c r="F18" s="117">
        <f t="shared" si="1"/>
        <v>54583</v>
      </c>
      <c r="G18" s="116">
        <v>70937</v>
      </c>
      <c r="H18" s="116"/>
      <c r="I18" s="116"/>
      <c r="J18" s="117">
        <f t="shared" si="2"/>
        <v>70937</v>
      </c>
      <c r="K18" s="122">
        <v>51460</v>
      </c>
      <c r="L18" s="122"/>
      <c r="M18" s="122"/>
      <c r="N18" s="119">
        <f t="shared" si="3"/>
        <v>51460</v>
      </c>
    </row>
    <row r="19" spans="1:14" ht="18" customHeight="1">
      <c r="A19" s="115">
        <v>2800</v>
      </c>
      <c r="B19" s="252" t="s">
        <v>173</v>
      </c>
      <c r="C19" s="116">
        <v>64</v>
      </c>
      <c r="D19" s="116"/>
      <c r="E19" s="116"/>
      <c r="F19" s="117">
        <f t="shared" si="1"/>
        <v>64</v>
      </c>
      <c r="G19" s="116">
        <v>100</v>
      </c>
      <c r="H19" s="116"/>
      <c r="I19" s="116"/>
      <c r="J19" s="117">
        <f t="shared" si="2"/>
        <v>100</v>
      </c>
      <c r="K19" s="122">
        <v>150</v>
      </c>
      <c r="L19" s="122"/>
      <c r="M19" s="122"/>
      <c r="N19" s="119">
        <f t="shared" si="3"/>
        <v>150</v>
      </c>
    </row>
    <row r="20" spans="1:14" ht="18" customHeight="1">
      <c r="A20" s="252">
        <v>3000</v>
      </c>
      <c r="B20" s="252" t="s">
        <v>174</v>
      </c>
      <c r="C20" s="116">
        <f>C21</f>
        <v>0</v>
      </c>
      <c r="D20" s="116">
        <f>D21</f>
        <v>29940</v>
      </c>
      <c r="E20" s="116">
        <f>E21</f>
        <v>29940</v>
      </c>
      <c r="F20" s="117">
        <f t="shared" si="1"/>
        <v>29940</v>
      </c>
      <c r="G20" s="116">
        <f>G21</f>
        <v>0</v>
      </c>
      <c r="H20" s="116">
        <f>H21</f>
        <v>30000</v>
      </c>
      <c r="I20" s="116">
        <f>I21</f>
        <v>30000</v>
      </c>
      <c r="J20" s="117">
        <f t="shared" si="2"/>
        <v>30000</v>
      </c>
      <c r="K20" s="122">
        <f>K21</f>
        <v>0</v>
      </c>
      <c r="L20" s="122">
        <f>L21</f>
        <v>40000</v>
      </c>
      <c r="M20" s="122">
        <f>M21</f>
        <v>40000</v>
      </c>
      <c r="N20" s="119">
        <f>K20+L20</f>
        <v>40000</v>
      </c>
    </row>
    <row r="21" spans="1:14" ht="48.75" customHeight="1">
      <c r="A21" s="115">
        <v>3110</v>
      </c>
      <c r="B21" s="232" t="s">
        <v>149</v>
      </c>
      <c r="C21" s="116"/>
      <c r="D21" s="116">
        <v>29940</v>
      </c>
      <c r="E21" s="116">
        <v>29940</v>
      </c>
      <c r="F21" s="117">
        <f t="shared" si="1"/>
        <v>29940</v>
      </c>
      <c r="G21" s="116"/>
      <c r="H21" s="116">
        <v>30000</v>
      </c>
      <c r="I21" s="116">
        <v>30000</v>
      </c>
      <c r="J21" s="117">
        <f t="shared" si="2"/>
        <v>30000</v>
      </c>
      <c r="K21" s="122"/>
      <c r="L21" s="122">
        <v>40000</v>
      </c>
      <c r="M21" s="122">
        <v>40000</v>
      </c>
      <c r="N21" s="119">
        <f>K21+L21</f>
        <v>40000</v>
      </c>
    </row>
    <row r="22" spans="1:14" ht="15.75" hidden="1">
      <c r="A22" s="116"/>
      <c r="B22" s="246"/>
      <c r="C22" s="116"/>
      <c r="D22" s="116"/>
      <c r="E22" s="116"/>
      <c r="F22" s="117">
        <f t="shared" si="1"/>
        <v>0</v>
      </c>
      <c r="G22" s="116"/>
      <c r="H22" s="116"/>
      <c r="I22" s="116"/>
      <c r="J22" s="117">
        <f t="shared" si="2"/>
        <v>0</v>
      </c>
      <c r="K22" s="122"/>
      <c r="L22" s="122"/>
      <c r="M22" s="122"/>
      <c r="N22" s="119">
        <f>K22+L22</f>
        <v>0</v>
      </c>
    </row>
    <row r="23" spans="1:14" ht="15.75" hidden="1">
      <c r="A23" s="116"/>
      <c r="B23" s="246"/>
      <c r="C23" s="116"/>
      <c r="D23" s="116"/>
      <c r="E23" s="116"/>
      <c r="F23" s="117">
        <f t="shared" si="1"/>
        <v>0</v>
      </c>
      <c r="G23" s="116"/>
      <c r="H23" s="116"/>
      <c r="I23" s="116"/>
      <c r="J23" s="117">
        <f t="shared" si="2"/>
        <v>0</v>
      </c>
      <c r="K23" s="122"/>
      <c r="L23" s="122"/>
      <c r="M23" s="122"/>
      <c r="N23" s="119">
        <f>K23+L23</f>
        <v>0</v>
      </c>
    </row>
    <row r="24" spans="1:14" s="256" customFormat="1" ht="34.5" customHeight="1">
      <c r="A24" s="140"/>
      <c r="B24" s="254" t="s">
        <v>16</v>
      </c>
      <c r="C24" s="254">
        <f>C8</f>
        <v>2899215</v>
      </c>
      <c r="D24" s="254">
        <f>D20</f>
        <v>29940</v>
      </c>
      <c r="E24" s="254">
        <f>E20</f>
        <v>29940</v>
      </c>
      <c r="F24" s="117">
        <f t="shared" si="1"/>
        <v>2929155</v>
      </c>
      <c r="G24" s="254">
        <f>G8</f>
        <v>3249525</v>
      </c>
      <c r="H24" s="254">
        <f>H8+H21</f>
        <v>30000</v>
      </c>
      <c r="I24" s="254">
        <f>I8+I21</f>
        <v>30000</v>
      </c>
      <c r="J24" s="117">
        <f t="shared" si="2"/>
        <v>3279525</v>
      </c>
      <c r="K24" s="255">
        <f>K8</f>
        <v>3944130</v>
      </c>
      <c r="L24" s="255">
        <f>L8+L20</f>
        <v>40000</v>
      </c>
      <c r="M24" s="255">
        <f>M8+M20</f>
        <v>40000</v>
      </c>
      <c r="N24" s="255">
        <f>K24+L24</f>
        <v>3984130</v>
      </c>
    </row>
    <row r="26" spans="1:13" ht="15.75">
      <c r="A26" s="124" t="s">
        <v>102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</row>
    <row r="27" spans="1:14" ht="15.75">
      <c r="A27" s="175"/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26" t="s">
        <v>19</v>
      </c>
    </row>
    <row r="28" spans="1:14" ht="15.75">
      <c r="A28" s="127" t="s">
        <v>37</v>
      </c>
      <c r="B28" s="127" t="s">
        <v>3</v>
      </c>
      <c r="C28" s="127" t="s">
        <v>89</v>
      </c>
      <c r="D28" s="127"/>
      <c r="E28" s="127"/>
      <c r="F28" s="127"/>
      <c r="G28" s="127" t="s">
        <v>90</v>
      </c>
      <c r="H28" s="127"/>
      <c r="I28" s="127"/>
      <c r="J28" s="127"/>
      <c r="K28" s="127" t="s">
        <v>91</v>
      </c>
      <c r="L28" s="127"/>
      <c r="M28" s="127"/>
      <c r="N28" s="127"/>
    </row>
    <row r="29" spans="1:14" ht="69.75" customHeight="1">
      <c r="A29" s="127"/>
      <c r="B29" s="127"/>
      <c r="C29" s="116" t="s">
        <v>23</v>
      </c>
      <c r="D29" s="116" t="s">
        <v>24</v>
      </c>
      <c r="E29" s="116" t="s">
        <v>25</v>
      </c>
      <c r="F29" s="133" t="s">
        <v>32</v>
      </c>
      <c r="G29" s="116" t="s">
        <v>23</v>
      </c>
      <c r="H29" s="116" t="s">
        <v>24</v>
      </c>
      <c r="I29" s="116" t="s">
        <v>25</v>
      </c>
      <c r="J29" s="116" t="s">
        <v>31</v>
      </c>
      <c r="K29" s="116" t="s">
        <v>23</v>
      </c>
      <c r="L29" s="116" t="s">
        <v>24</v>
      </c>
      <c r="M29" s="116" t="s">
        <v>25</v>
      </c>
      <c r="N29" s="116" t="s">
        <v>34</v>
      </c>
    </row>
    <row r="30" spans="1:14" ht="15" customHeight="1">
      <c r="A30" s="116">
        <v>1</v>
      </c>
      <c r="B30" s="116">
        <v>2</v>
      </c>
      <c r="C30" s="116">
        <v>3</v>
      </c>
      <c r="D30" s="116">
        <v>4</v>
      </c>
      <c r="E30" s="116">
        <v>5</v>
      </c>
      <c r="F30" s="116">
        <v>6</v>
      </c>
      <c r="G30" s="116">
        <v>7</v>
      </c>
      <c r="H30" s="116">
        <v>8</v>
      </c>
      <c r="I30" s="116">
        <v>9</v>
      </c>
      <c r="J30" s="116">
        <v>10</v>
      </c>
      <c r="K30" s="116">
        <v>11</v>
      </c>
      <c r="L30" s="116">
        <v>12</v>
      </c>
      <c r="M30" s="116">
        <v>13</v>
      </c>
      <c r="N30" s="116">
        <v>14</v>
      </c>
    </row>
    <row r="31" spans="1:14" ht="15.75">
      <c r="A31" s="245"/>
      <c r="B31" s="244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</row>
    <row r="32" spans="1:14" ht="15.75">
      <c r="A32" s="116"/>
      <c r="B32" s="257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</row>
    <row r="33" spans="1:14" ht="15.75">
      <c r="A33" s="116"/>
      <c r="B33" s="116" t="s">
        <v>16</v>
      </c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</row>
    <row r="34" spans="1:14" ht="15.75">
      <c r="A34" s="235"/>
      <c r="B34" s="235"/>
      <c r="C34" s="235"/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235"/>
    </row>
    <row r="35" spans="1:14" ht="15.75" customHeight="1">
      <c r="A35" s="124" t="s">
        <v>103</v>
      </c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75"/>
    </row>
    <row r="36" ht="15.75">
      <c r="N36" s="126" t="s">
        <v>19</v>
      </c>
    </row>
    <row r="37" spans="1:14" ht="15.75">
      <c r="A37" s="229" t="s">
        <v>36</v>
      </c>
      <c r="B37" s="229" t="s">
        <v>3</v>
      </c>
      <c r="C37" s="236" t="s">
        <v>17</v>
      </c>
      <c r="D37" s="236"/>
      <c r="E37" s="236"/>
      <c r="F37" s="236"/>
      <c r="G37" s="236"/>
      <c r="H37" s="236"/>
      <c r="I37" s="237" t="s">
        <v>92</v>
      </c>
      <c r="J37" s="238"/>
      <c r="K37" s="238"/>
      <c r="L37" s="238"/>
      <c r="M37" s="238"/>
      <c r="N37" s="239"/>
    </row>
    <row r="38" spans="1:14" ht="15">
      <c r="A38" s="229"/>
      <c r="B38" s="229"/>
      <c r="C38" s="229" t="s">
        <v>23</v>
      </c>
      <c r="D38" s="229"/>
      <c r="E38" s="229" t="s">
        <v>24</v>
      </c>
      <c r="F38" s="229"/>
      <c r="G38" s="229" t="s">
        <v>25</v>
      </c>
      <c r="H38" s="229" t="s">
        <v>32</v>
      </c>
      <c r="I38" s="229" t="s">
        <v>23</v>
      </c>
      <c r="J38" s="229"/>
      <c r="K38" s="229" t="s">
        <v>24</v>
      </c>
      <c r="L38" s="229"/>
      <c r="M38" s="229" t="s">
        <v>25</v>
      </c>
      <c r="N38" s="229" t="s">
        <v>33</v>
      </c>
    </row>
    <row r="39" spans="1:14" ht="55.5" customHeight="1">
      <c r="A39" s="229"/>
      <c r="B39" s="229"/>
      <c r="C39" s="229"/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29"/>
    </row>
    <row r="40" spans="1:14" ht="15.75">
      <c r="A40" s="122">
        <v>1</v>
      </c>
      <c r="B40" s="122">
        <v>2</v>
      </c>
      <c r="C40" s="236">
        <v>3</v>
      </c>
      <c r="D40" s="236"/>
      <c r="E40" s="236">
        <v>4</v>
      </c>
      <c r="F40" s="236"/>
      <c r="G40" s="240">
        <v>5</v>
      </c>
      <c r="H40" s="240">
        <v>6</v>
      </c>
      <c r="I40" s="236">
        <v>7</v>
      </c>
      <c r="J40" s="236"/>
      <c r="K40" s="236">
        <v>8</v>
      </c>
      <c r="L40" s="236"/>
      <c r="M40" s="240">
        <v>9</v>
      </c>
      <c r="N40" s="240">
        <v>10</v>
      </c>
    </row>
    <row r="41" spans="1:14" ht="18" customHeight="1">
      <c r="A41" s="258">
        <v>2000</v>
      </c>
      <c r="B41" s="258" t="s">
        <v>162</v>
      </c>
      <c r="C41" s="259">
        <f>C42+C43+C44+C52</f>
        <v>4094001</v>
      </c>
      <c r="D41" s="260"/>
      <c r="E41" s="259">
        <f>E42+E43+E44+E52</f>
        <v>0</v>
      </c>
      <c r="F41" s="260"/>
      <c r="G41" s="240">
        <f>G42+G43+G44+G52</f>
        <v>0</v>
      </c>
      <c r="H41" s="261">
        <f>C41+E41</f>
        <v>4094001</v>
      </c>
      <c r="I41" s="259">
        <f>I42+I43+I44+I52</f>
        <v>4161850</v>
      </c>
      <c r="J41" s="260"/>
      <c r="K41" s="259">
        <f>K42+K43+K44+K52</f>
        <v>0</v>
      </c>
      <c r="L41" s="260"/>
      <c r="M41" s="240"/>
      <c r="N41" s="261">
        <f>I41+K41</f>
        <v>4161850</v>
      </c>
    </row>
    <row r="42" spans="1:14" ht="18" customHeight="1">
      <c r="A42" s="262">
        <v>2111</v>
      </c>
      <c r="B42" s="263" t="s">
        <v>163</v>
      </c>
      <c r="C42" s="259">
        <v>3338779</v>
      </c>
      <c r="D42" s="260"/>
      <c r="E42" s="259"/>
      <c r="F42" s="260"/>
      <c r="G42" s="240"/>
      <c r="H42" s="261">
        <f aca="true" t="shared" si="6" ref="H42:H56">C42+E42</f>
        <v>3338779</v>
      </c>
      <c r="I42" s="259">
        <v>3475669</v>
      </c>
      <c r="J42" s="260"/>
      <c r="K42" s="259"/>
      <c r="L42" s="260"/>
      <c r="M42" s="240"/>
      <c r="N42" s="261">
        <f aca="true" t="shared" si="7" ref="N42:N56">I42+K42</f>
        <v>3475669</v>
      </c>
    </row>
    <row r="43" spans="1:14" ht="32.25" customHeight="1">
      <c r="A43" s="262">
        <v>2120</v>
      </c>
      <c r="B43" s="258" t="s">
        <v>164</v>
      </c>
      <c r="C43" s="259">
        <v>579256</v>
      </c>
      <c r="D43" s="260"/>
      <c r="E43" s="259"/>
      <c r="F43" s="260"/>
      <c r="G43" s="240"/>
      <c r="H43" s="261">
        <f t="shared" si="6"/>
        <v>579256</v>
      </c>
      <c r="I43" s="259">
        <v>503006</v>
      </c>
      <c r="J43" s="260"/>
      <c r="K43" s="259"/>
      <c r="L43" s="260"/>
      <c r="M43" s="240"/>
      <c r="N43" s="261">
        <f t="shared" si="7"/>
        <v>503006</v>
      </c>
    </row>
    <row r="44" spans="1:14" ht="32.25" customHeight="1">
      <c r="A44" s="262">
        <v>2200</v>
      </c>
      <c r="B44" s="258" t="s">
        <v>165</v>
      </c>
      <c r="C44" s="259">
        <f>C45+C46+C47+C48</f>
        <v>175816</v>
      </c>
      <c r="D44" s="260"/>
      <c r="E44" s="259"/>
      <c r="F44" s="260"/>
      <c r="G44" s="240"/>
      <c r="H44" s="261">
        <f t="shared" si="6"/>
        <v>175816</v>
      </c>
      <c r="I44" s="259">
        <f>I45+I46+I47+I48</f>
        <v>183025</v>
      </c>
      <c r="J44" s="260"/>
      <c r="K44" s="259"/>
      <c r="L44" s="260"/>
      <c r="M44" s="240"/>
      <c r="N44" s="261">
        <f t="shared" si="7"/>
        <v>183025</v>
      </c>
    </row>
    <row r="45" spans="1:14" ht="32.25" customHeight="1">
      <c r="A45" s="262">
        <v>2210</v>
      </c>
      <c r="B45" s="258" t="s">
        <v>166</v>
      </c>
      <c r="C45" s="259">
        <v>67470</v>
      </c>
      <c r="D45" s="260"/>
      <c r="E45" s="259"/>
      <c r="F45" s="260"/>
      <c r="G45" s="240"/>
      <c r="H45" s="261">
        <f t="shared" si="6"/>
        <v>67470</v>
      </c>
      <c r="I45" s="259">
        <v>70236</v>
      </c>
      <c r="J45" s="260"/>
      <c r="K45" s="259"/>
      <c r="L45" s="260"/>
      <c r="M45" s="240"/>
      <c r="N45" s="261">
        <f t="shared" si="7"/>
        <v>70236</v>
      </c>
    </row>
    <row r="46" spans="1:14" ht="32.25" customHeight="1">
      <c r="A46" s="262">
        <v>2240</v>
      </c>
      <c r="B46" s="258" t="s">
        <v>167</v>
      </c>
      <c r="C46" s="259">
        <v>29064</v>
      </c>
      <c r="D46" s="260"/>
      <c r="E46" s="259"/>
      <c r="F46" s="260"/>
      <c r="G46" s="240"/>
      <c r="H46" s="261">
        <f t="shared" si="6"/>
        <v>29064</v>
      </c>
      <c r="I46" s="259">
        <v>30256</v>
      </c>
      <c r="J46" s="260"/>
      <c r="K46" s="259"/>
      <c r="L46" s="260"/>
      <c r="M46" s="240"/>
      <c r="N46" s="261">
        <f t="shared" si="7"/>
        <v>30256</v>
      </c>
    </row>
    <row r="47" spans="1:14" ht="18" customHeight="1">
      <c r="A47" s="262">
        <v>2250</v>
      </c>
      <c r="B47" s="258" t="s">
        <v>168</v>
      </c>
      <c r="C47" s="259">
        <v>5605</v>
      </c>
      <c r="D47" s="260"/>
      <c r="E47" s="259"/>
      <c r="F47" s="260"/>
      <c r="G47" s="240"/>
      <c r="H47" s="261">
        <f t="shared" si="6"/>
        <v>5605</v>
      </c>
      <c r="I47" s="259">
        <v>5835</v>
      </c>
      <c r="J47" s="260"/>
      <c r="K47" s="259"/>
      <c r="L47" s="260"/>
      <c r="M47" s="240"/>
      <c r="N47" s="261">
        <f t="shared" si="7"/>
        <v>5835</v>
      </c>
    </row>
    <row r="48" spans="1:14" ht="32.25" customHeight="1">
      <c r="A48" s="262">
        <v>2270</v>
      </c>
      <c r="B48" s="258" t="s">
        <v>169</v>
      </c>
      <c r="C48" s="259">
        <f>SUM(C49:D51)</f>
        <v>73677</v>
      </c>
      <c r="D48" s="260"/>
      <c r="E48" s="259"/>
      <c r="F48" s="260"/>
      <c r="G48" s="240"/>
      <c r="H48" s="261">
        <f t="shared" si="6"/>
        <v>73677</v>
      </c>
      <c r="I48" s="259">
        <f>SUM(I49:J51)</f>
        <v>76698</v>
      </c>
      <c r="J48" s="260"/>
      <c r="K48" s="259"/>
      <c r="L48" s="260"/>
      <c r="M48" s="240"/>
      <c r="N48" s="261">
        <f t="shared" si="7"/>
        <v>76698</v>
      </c>
    </row>
    <row r="49" spans="1:14" ht="32.25" customHeight="1">
      <c r="A49" s="262">
        <v>2272</v>
      </c>
      <c r="B49" s="258" t="s">
        <v>170</v>
      </c>
      <c r="C49" s="259">
        <v>2403</v>
      </c>
      <c r="D49" s="260"/>
      <c r="E49" s="259"/>
      <c r="F49" s="260"/>
      <c r="G49" s="240"/>
      <c r="H49" s="261">
        <f t="shared" si="6"/>
        <v>2403</v>
      </c>
      <c r="I49" s="259">
        <v>2502</v>
      </c>
      <c r="J49" s="260"/>
      <c r="K49" s="259"/>
      <c r="L49" s="260"/>
      <c r="M49" s="240"/>
      <c r="N49" s="261">
        <f t="shared" si="7"/>
        <v>2502</v>
      </c>
    </row>
    <row r="50" spans="1:14" ht="18" customHeight="1">
      <c r="A50" s="262">
        <v>2273</v>
      </c>
      <c r="B50" s="258" t="s">
        <v>171</v>
      </c>
      <c r="C50" s="259">
        <v>17859</v>
      </c>
      <c r="D50" s="260"/>
      <c r="E50" s="259"/>
      <c r="F50" s="260"/>
      <c r="G50" s="240"/>
      <c r="H50" s="261">
        <f t="shared" si="6"/>
        <v>17859</v>
      </c>
      <c r="I50" s="259">
        <v>18591</v>
      </c>
      <c r="J50" s="260"/>
      <c r="K50" s="259"/>
      <c r="L50" s="260"/>
      <c r="M50" s="240"/>
      <c r="N50" s="261">
        <f t="shared" si="7"/>
        <v>18591</v>
      </c>
    </row>
    <row r="51" spans="1:14" ht="18" customHeight="1">
      <c r="A51" s="262">
        <v>2274</v>
      </c>
      <c r="B51" s="258" t="s">
        <v>175</v>
      </c>
      <c r="C51" s="259">
        <v>53415</v>
      </c>
      <c r="D51" s="260"/>
      <c r="E51" s="259"/>
      <c r="F51" s="260"/>
      <c r="G51" s="240"/>
      <c r="H51" s="261">
        <f t="shared" si="6"/>
        <v>53415</v>
      </c>
      <c r="I51" s="259">
        <v>55605</v>
      </c>
      <c r="J51" s="260"/>
      <c r="K51" s="259"/>
      <c r="L51" s="260"/>
      <c r="M51" s="240"/>
      <c r="N51" s="261">
        <f t="shared" si="7"/>
        <v>55605</v>
      </c>
    </row>
    <row r="52" spans="1:14" ht="18" customHeight="1">
      <c r="A52" s="262">
        <v>2800</v>
      </c>
      <c r="B52" s="258" t="s">
        <v>173</v>
      </c>
      <c r="C52" s="264">
        <v>150</v>
      </c>
      <c r="D52" s="265"/>
      <c r="E52" s="264"/>
      <c r="F52" s="265"/>
      <c r="G52" s="243"/>
      <c r="H52" s="261">
        <f t="shared" si="6"/>
        <v>150</v>
      </c>
      <c r="I52" s="264">
        <v>150</v>
      </c>
      <c r="J52" s="265"/>
      <c r="K52" s="264"/>
      <c r="L52" s="265"/>
      <c r="M52" s="243"/>
      <c r="N52" s="261">
        <f t="shared" si="7"/>
        <v>150</v>
      </c>
    </row>
    <row r="53" spans="1:14" ht="18" customHeight="1" hidden="1">
      <c r="A53" s="122"/>
      <c r="B53" s="266"/>
      <c r="C53" s="264"/>
      <c r="D53" s="265"/>
      <c r="E53" s="264"/>
      <c r="F53" s="265"/>
      <c r="G53" s="243"/>
      <c r="H53" s="261">
        <f t="shared" si="6"/>
        <v>0</v>
      </c>
      <c r="I53" s="264"/>
      <c r="J53" s="265"/>
      <c r="K53" s="264"/>
      <c r="L53" s="265"/>
      <c r="M53" s="243"/>
      <c r="N53" s="261">
        <f t="shared" si="7"/>
        <v>0</v>
      </c>
    </row>
    <row r="54" spans="1:14" ht="18" customHeight="1" hidden="1">
      <c r="A54" s="122"/>
      <c r="B54" s="266"/>
      <c r="C54" s="264"/>
      <c r="D54" s="265"/>
      <c r="E54" s="264"/>
      <c r="F54" s="265"/>
      <c r="G54" s="243"/>
      <c r="H54" s="261">
        <f t="shared" si="6"/>
        <v>0</v>
      </c>
      <c r="I54" s="264"/>
      <c r="J54" s="265"/>
      <c r="K54" s="264"/>
      <c r="L54" s="265"/>
      <c r="M54" s="243"/>
      <c r="N54" s="261">
        <f t="shared" si="7"/>
        <v>0</v>
      </c>
    </row>
    <row r="55" spans="1:14" ht="18" customHeight="1" hidden="1">
      <c r="A55" s="122"/>
      <c r="B55" s="266"/>
      <c r="C55" s="264"/>
      <c r="D55" s="265"/>
      <c r="E55" s="264"/>
      <c r="F55" s="265"/>
      <c r="G55" s="243"/>
      <c r="H55" s="261">
        <f t="shared" si="6"/>
        <v>0</v>
      </c>
      <c r="I55" s="264"/>
      <c r="J55" s="265"/>
      <c r="K55" s="264"/>
      <c r="L55" s="265"/>
      <c r="M55" s="243"/>
      <c r="N55" s="261">
        <f t="shared" si="7"/>
        <v>0</v>
      </c>
    </row>
    <row r="56" spans="1:14" s="256" customFormat="1" ht="24" customHeight="1">
      <c r="A56" s="267"/>
      <c r="B56" s="255" t="s">
        <v>16</v>
      </c>
      <c r="C56" s="268">
        <f>C41</f>
        <v>4094001</v>
      </c>
      <c r="D56" s="269"/>
      <c r="E56" s="268"/>
      <c r="F56" s="269"/>
      <c r="G56" s="270"/>
      <c r="H56" s="271">
        <f t="shared" si="6"/>
        <v>4094001</v>
      </c>
      <c r="I56" s="268">
        <f>I41</f>
        <v>4161850</v>
      </c>
      <c r="J56" s="269"/>
      <c r="K56" s="268"/>
      <c r="L56" s="269"/>
      <c r="M56" s="270"/>
      <c r="N56" s="271">
        <f t="shared" si="7"/>
        <v>4161850</v>
      </c>
    </row>
    <row r="57" spans="1:14" ht="11.25" customHeight="1">
      <c r="A57" s="272"/>
      <c r="B57" s="272"/>
      <c r="C57" s="272"/>
      <c r="D57" s="272"/>
      <c r="E57" s="272"/>
      <c r="F57" s="272"/>
      <c r="G57" s="272"/>
      <c r="H57" s="272"/>
      <c r="I57" s="272"/>
      <c r="J57" s="272"/>
      <c r="K57" s="272"/>
      <c r="L57" s="272"/>
      <c r="M57" s="272"/>
      <c r="N57" s="272"/>
    </row>
    <row r="58" spans="1:14" ht="15.75" customHeight="1">
      <c r="A58" s="273" t="s">
        <v>104</v>
      </c>
      <c r="B58" s="273"/>
      <c r="C58" s="273"/>
      <c r="D58" s="273"/>
      <c r="E58" s="273"/>
      <c r="F58" s="273"/>
      <c r="G58" s="273"/>
      <c r="H58" s="273"/>
      <c r="I58" s="273"/>
      <c r="J58" s="273"/>
      <c r="K58" s="273"/>
      <c r="L58" s="273"/>
      <c r="M58" s="273"/>
      <c r="N58" s="274"/>
    </row>
    <row r="59" ht="15.75">
      <c r="N59" s="126" t="s">
        <v>19</v>
      </c>
    </row>
    <row r="60" spans="1:14" ht="19.5" customHeight="1">
      <c r="A60" s="127" t="s">
        <v>37</v>
      </c>
      <c r="B60" s="127" t="s">
        <v>3</v>
      </c>
      <c r="C60" s="184" t="s">
        <v>17</v>
      </c>
      <c r="D60" s="184"/>
      <c r="E60" s="184"/>
      <c r="F60" s="184"/>
      <c r="G60" s="184"/>
      <c r="H60" s="184"/>
      <c r="I60" s="185" t="s">
        <v>92</v>
      </c>
      <c r="J60" s="275"/>
      <c r="K60" s="275"/>
      <c r="L60" s="275"/>
      <c r="M60" s="275"/>
      <c r="N60" s="186"/>
    </row>
    <row r="61" spans="1:14" ht="15">
      <c r="A61" s="127"/>
      <c r="B61" s="127"/>
      <c r="C61" s="127" t="s">
        <v>23</v>
      </c>
      <c r="D61" s="127"/>
      <c r="E61" s="127" t="s">
        <v>24</v>
      </c>
      <c r="F61" s="127"/>
      <c r="G61" s="127" t="s">
        <v>25</v>
      </c>
      <c r="H61" s="127" t="s">
        <v>32</v>
      </c>
      <c r="I61" s="127" t="s">
        <v>23</v>
      </c>
      <c r="J61" s="127"/>
      <c r="K61" s="127" t="s">
        <v>24</v>
      </c>
      <c r="L61" s="127"/>
      <c r="M61" s="127" t="s">
        <v>25</v>
      </c>
      <c r="N61" s="127" t="s">
        <v>33</v>
      </c>
    </row>
    <row r="62" spans="1:14" ht="55.5" customHeight="1">
      <c r="A62" s="127"/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</row>
    <row r="63" spans="1:14" ht="15.75">
      <c r="A63" s="116">
        <v>1</v>
      </c>
      <c r="B63" s="116">
        <v>2</v>
      </c>
      <c r="C63" s="184">
        <v>3</v>
      </c>
      <c r="D63" s="184"/>
      <c r="E63" s="184">
        <v>4</v>
      </c>
      <c r="F63" s="184"/>
      <c r="G63" s="187">
        <v>5</v>
      </c>
      <c r="H63" s="187">
        <v>6</v>
      </c>
      <c r="I63" s="184">
        <v>7</v>
      </c>
      <c r="J63" s="184"/>
      <c r="K63" s="184">
        <v>8</v>
      </c>
      <c r="L63" s="184"/>
      <c r="M63" s="187">
        <v>9</v>
      </c>
      <c r="N63" s="187">
        <v>10</v>
      </c>
    </row>
    <row r="64" spans="1:14" ht="15.75">
      <c r="A64" s="245"/>
      <c r="B64" s="244"/>
      <c r="C64" s="276"/>
      <c r="D64" s="276"/>
      <c r="E64" s="276"/>
      <c r="F64" s="276"/>
      <c r="G64" s="42"/>
      <c r="H64" s="42"/>
      <c r="I64" s="276"/>
      <c r="J64" s="276"/>
      <c r="K64" s="276"/>
      <c r="L64" s="276"/>
      <c r="M64" s="42"/>
      <c r="N64" s="42"/>
    </row>
    <row r="65" spans="1:14" ht="15.75">
      <c r="A65" s="116"/>
      <c r="B65" s="257"/>
      <c r="C65" s="276"/>
      <c r="D65" s="276"/>
      <c r="E65" s="276"/>
      <c r="F65" s="276"/>
      <c r="G65" s="42"/>
      <c r="H65" s="42"/>
      <c r="I65" s="276"/>
      <c r="J65" s="276"/>
      <c r="K65" s="276"/>
      <c r="L65" s="276"/>
      <c r="M65" s="42"/>
      <c r="N65" s="42"/>
    </row>
    <row r="66" spans="1:14" ht="15.75" hidden="1">
      <c r="A66" s="116"/>
      <c r="B66" s="257"/>
      <c r="C66" s="276"/>
      <c r="D66" s="276"/>
      <c r="E66" s="276"/>
      <c r="F66" s="276"/>
      <c r="G66" s="42"/>
      <c r="H66" s="42"/>
      <c r="I66" s="276"/>
      <c r="J66" s="276"/>
      <c r="K66" s="276"/>
      <c r="L66" s="276"/>
      <c r="M66" s="42"/>
      <c r="N66" s="42"/>
    </row>
    <row r="67" spans="1:14" ht="15.75" hidden="1">
      <c r="A67" s="116"/>
      <c r="B67" s="257"/>
      <c r="C67" s="276"/>
      <c r="D67" s="276"/>
      <c r="E67" s="276"/>
      <c r="F67" s="276"/>
      <c r="G67" s="42"/>
      <c r="H67" s="42"/>
      <c r="I67" s="276"/>
      <c r="J67" s="276"/>
      <c r="K67" s="276"/>
      <c r="L67" s="276"/>
      <c r="M67" s="42"/>
      <c r="N67" s="42"/>
    </row>
    <row r="68" spans="1:14" ht="15.75">
      <c r="A68" s="116"/>
      <c r="B68" s="117" t="s">
        <v>16</v>
      </c>
      <c r="C68" s="277" t="s">
        <v>176</v>
      </c>
      <c r="D68" s="277"/>
      <c r="E68" s="277" t="s">
        <v>176</v>
      </c>
      <c r="F68" s="277"/>
      <c r="G68" s="278" t="s">
        <v>176</v>
      </c>
      <c r="H68" s="278" t="s">
        <v>176</v>
      </c>
      <c r="I68" s="277" t="s">
        <v>176</v>
      </c>
      <c r="J68" s="277"/>
      <c r="K68" s="277" t="s">
        <v>176</v>
      </c>
      <c r="L68" s="277"/>
      <c r="M68" s="278" t="s">
        <v>176</v>
      </c>
      <c r="N68" s="278" t="s">
        <v>176</v>
      </c>
    </row>
  </sheetData>
  <mergeCells count="132">
    <mergeCell ref="A1:I1"/>
    <mergeCell ref="J1:M1"/>
    <mergeCell ref="A3:M3"/>
    <mergeCell ref="A5:A6"/>
    <mergeCell ref="B5:B6"/>
    <mergeCell ref="C5:F5"/>
    <mergeCell ref="G5:J5"/>
    <mergeCell ref="K5:N5"/>
    <mergeCell ref="A26:M26"/>
    <mergeCell ref="A28:A29"/>
    <mergeCell ref="B28:B29"/>
    <mergeCell ref="C28:F28"/>
    <mergeCell ref="G28:J28"/>
    <mergeCell ref="K28:N28"/>
    <mergeCell ref="A35:M35"/>
    <mergeCell ref="A37:A39"/>
    <mergeCell ref="B37:B39"/>
    <mergeCell ref="C37:H37"/>
    <mergeCell ref="I37:N37"/>
    <mergeCell ref="C38:D39"/>
    <mergeCell ref="E38:F39"/>
    <mergeCell ref="G38:G39"/>
    <mergeCell ref="H38:H39"/>
    <mergeCell ref="I38:J39"/>
    <mergeCell ref="K38:L39"/>
    <mergeCell ref="M38:M39"/>
    <mergeCell ref="N38:N39"/>
    <mergeCell ref="C40:D40"/>
    <mergeCell ref="E40:F40"/>
    <mergeCell ref="I40:J40"/>
    <mergeCell ref="K40:L40"/>
    <mergeCell ref="C41:D41"/>
    <mergeCell ref="E41:F41"/>
    <mergeCell ref="I41:J41"/>
    <mergeCell ref="K41:L41"/>
    <mergeCell ref="C42:D42"/>
    <mergeCell ref="E42:F42"/>
    <mergeCell ref="I42:J42"/>
    <mergeCell ref="K42:L42"/>
    <mergeCell ref="C43:D43"/>
    <mergeCell ref="E43:F43"/>
    <mergeCell ref="I43:J43"/>
    <mergeCell ref="K43:L43"/>
    <mergeCell ref="C44:D44"/>
    <mergeCell ref="E44:F44"/>
    <mergeCell ref="I44:J44"/>
    <mergeCell ref="K44:L44"/>
    <mergeCell ref="C45:D45"/>
    <mergeCell ref="E45:F45"/>
    <mergeCell ref="I45:J45"/>
    <mergeCell ref="K45:L45"/>
    <mergeCell ref="C46:D46"/>
    <mergeCell ref="E46:F46"/>
    <mergeCell ref="I46:J46"/>
    <mergeCell ref="K46:L46"/>
    <mergeCell ref="C47:D47"/>
    <mergeCell ref="E47:F47"/>
    <mergeCell ref="I47:J47"/>
    <mergeCell ref="K47:L47"/>
    <mergeCell ref="C48:D48"/>
    <mergeCell ref="E48:F48"/>
    <mergeCell ref="I48:J48"/>
    <mergeCell ref="K48:L48"/>
    <mergeCell ref="C49:D49"/>
    <mergeCell ref="E49:F49"/>
    <mergeCell ref="I49:J49"/>
    <mergeCell ref="K49:L49"/>
    <mergeCell ref="C50:D50"/>
    <mergeCell ref="E50:F50"/>
    <mergeCell ref="I50:J50"/>
    <mergeCell ref="K50:L50"/>
    <mergeCell ref="C51:D51"/>
    <mergeCell ref="E51:F51"/>
    <mergeCell ref="I51:J51"/>
    <mergeCell ref="K51:L51"/>
    <mergeCell ref="C52:D52"/>
    <mergeCell ref="E52:F52"/>
    <mergeCell ref="I52:J52"/>
    <mergeCell ref="K52:L52"/>
    <mergeCell ref="C53:D53"/>
    <mergeCell ref="E53:F53"/>
    <mergeCell ref="I53:J53"/>
    <mergeCell ref="K53:L53"/>
    <mergeCell ref="C54:D54"/>
    <mergeCell ref="E54:F54"/>
    <mergeCell ref="I54:J54"/>
    <mergeCell ref="K54:L54"/>
    <mergeCell ref="C55:D55"/>
    <mergeCell ref="E55:F55"/>
    <mergeCell ref="I55:J55"/>
    <mergeCell ref="K55:L55"/>
    <mergeCell ref="C56:D56"/>
    <mergeCell ref="E56:F56"/>
    <mergeCell ref="I56:J56"/>
    <mergeCell ref="K56:L56"/>
    <mergeCell ref="A58:M58"/>
    <mergeCell ref="A60:A62"/>
    <mergeCell ref="B60:B62"/>
    <mergeCell ref="C60:H60"/>
    <mergeCell ref="I60:N60"/>
    <mergeCell ref="C61:D62"/>
    <mergeCell ref="E61:F62"/>
    <mergeCell ref="G61:G62"/>
    <mergeCell ref="H61:H62"/>
    <mergeCell ref="I61:J62"/>
    <mergeCell ref="K61:L62"/>
    <mergeCell ref="M61:M62"/>
    <mergeCell ref="N61:N62"/>
    <mergeCell ref="C63:D63"/>
    <mergeCell ref="E63:F63"/>
    <mergeCell ref="I63:J63"/>
    <mergeCell ref="K63:L63"/>
    <mergeCell ref="C64:D64"/>
    <mergeCell ref="E64:F64"/>
    <mergeCell ref="I64:J64"/>
    <mergeCell ref="K64:L64"/>
    <mergeCell ref="C65:D65"/>
    <mergeCell ref="E65:F65"/>
    <mergeCell ref="I65:J65"/>
    <mergeCell ref="K65:L65"/>
    <mergeCell ref="C66:D66"/>
    <mergeCell ref="E66:F66"/>
    <mergeCell ref="I66:J66"/>
    <mergeCell ref="K66:L66"/>
    <mergeCell ref="C67:D67"/>
    <mergeCell ref="E67:F67"/>
    <mergeCell ref="I67:J67"/>
    <mergeCell ref="K67:L67"/>
    <mergeCell ref="C68:D68"/>
    <mergeCell ref="E68:F68"/>
    <mergeCell ref="I68:J68"/>
    <mergeCell ref="K68:L68"/>
  </mergeCells>
  <printOptions/>
  <pageMargins left="0.46" right="0.19" top="1.04" bottom="0.24" header="0.5" footer="0.2"/>
  <pageSetup fitToHeight="2" fitToWidth="1" horizontalDpi="600" verticalDpi="6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N23"/>
  <sheetViews>
    <sheetView workbookViewId="0" topLeftCell="A4">
      <selection activeCell="A4" sqref="A1:IV16384"/>
    </sheetView>
  </sheetViews>
  <sheetFormatPr defaultColWidth="9.140625" defaultRowHeight="15"/>
  <cols>
    <col min="1" max="1" width="5.28125" style="228" customWidth="1"/>
    <col min="2" max="2" width="27.00390625" style="228" customWidth="1"/>
    <col min="3" max="3" width="14.7109375" style="228" customWidth="1"/>
    <col min="4" max="4" width="12.8515625" style="228" customWidth="1"/>
    <col min="5" max="5" width="11.28125" style="228" customWidth="1"/>
    <col min="6" max="6" width="12.57421875" style="228" customWidth="1"/>
    <col min="7" max="7" width="15.00390625" style="228" customWidth="1"/>
    <col min="8" max="8" width="13.28125" style="228" customWidth="1"/>
    <col min="9" max="9" width="12.28125" style="228" customWidth="1"/>
    <col min="10" max="10" width="13.140625" style="228" customWidth="1"/>
    <col min="11" max="11" width="13.7109375" style="228" customWidth="1"/>
    <col min="12" max="12" width="13.57421875" style="228" customWidth="1"/>
    <col min="13" max="13" width="13.7109375" style="228" customWidth="1"/>
    <col min="14" max="14" width="13.28125" style="228" customWidth="1"/>
    <col min="15" max="16384" width="9.140625" style="228" customWidth="1"/>
  </cols>
  <sheetData>
    <row r="1" spans="1:13" ht="15.75">
      <c r="A1" s="124" t="s">
        <v>38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</row>
    <row r="2" ht="10.5" customHeight="1"/>
    <row r="3" spans="1:13" ht="15.75">
      <c r="A3" s="124" t="s">
        <v>105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</row>
    <row r="4" ht="15.75">
      <c r="N4" s="126" t="s">
        <v>19</v>
      </c>
    </row>
    <row r="5" spans="1:14" ht="21" customHeight="1">
      <c r="A5" s="127" t="s">
        <v>39</v>
      </c>
      <c r="B5" s="127" t="s">
        <v>87</v>
      </c>
      <c r="C5" s="127" t="s">
        <v>89</v>
      </c>
      <c r="D5" s="127"/>
      <c r="E5" s="127"/>
      <c r="F5" s="127"/>
      <c r="G5" s="127" t="s">
        <v>90</v>
      </c>
      <c r="H5" s="127"/>
      <c r="I5" s="127"/>
      <c r="J5" s="127"/>
      <c r="K5" s="229" t="s">
        <v>91</v>
      </c>
      <c r="L5" s="229"/>
      <c r="M5" s="229"/>
      <c r="N5" s="229"/>
    </row>
    <row r="6" spans="1:14" ht="64.5" customHeight="1">
      <c r="A6" s="127"/>
      <c r="B6" s="127"/>
      <c r="C6" s="116" t="s">
        <v>23</v>
      </c>
      <c r="D6" s="116" t="s">
        <v>24</v>
      </c>
      <c r="E6" s="116" t="s">
        <v>25</v>
      </c>
      <c r="F6" s="133" t="s">
        <v>32</v>
      </c>
      <c r="G6" s="116" t="s">
        <v>23</v>
      </c>
      <c r="H6" s="116" t="s">
        <v>24</v>
      </c>
      <c r="I6" s="116" t="s">
        <v>25</v>
      </c>
      <c r="J6" s="116" t="s">
        <v>31</v>
      </c>
      <c r="K6" s="122" t="s">
        <v>23</v>
      </c>
      <c r="L6" s="122" t="s">
        <v>24</v>
      </c>
      <c r="M6" s="122" t="s">
        <v>25</v>
      </c>
      <c r="N6" s="122" t="s">
        <v>34</v>
      </c>
    </row>
    <row r="7" spans="1:14" ht="15.75">
      <c r="A7" s="116">
        <v>1</v>
      </c>
      <c r="B7" s="116">
        <v>2</v>
      </c>
      <c r="C7" s="116">
        <v>3</v>
      </c>
      <c r="D7" s="116">
        <v>4</v>
      </c>
      <c r="E7" s="116">
        <v>5</v>
      </c>
      <c r="F7" s="116">
        <v>6</v>
      </c>
      <c r="G7" s="116">
        <v>7</v>
      </c>
      <c r="H7" s="116">
        <v>8</v>
      </c>
      <c r="I7" s="116">
        <v>9</v>
      </c>
      <c r="J7" s="116">
        <v>10</v>
      </c>
      <c r="K7" s="122">
        <v>11</v>
      </c>
      <c r="L7" s="122">
        <v>12</v>
      </c>
      <c r="M7" s="122">
        <v>13</v>
      </c>
      <c r="N7" s="122">
        <v>14</v>
      </c>
    </row>
    <row r="8" spans="1:14" ht="32.25" customHeight="1">
      <c r="A8" s="116"/>
      <c r="B8" s="230" t="s">
        <v>144</v>
      </c>
      <c r="C8" s="116">
        <v>20343734</v>
      </c>
      <c r="D8" s="116"/>
      <c r="E8" s="116"/>
      <c r="F8" s="117">
        <f>C8+D8</f>
        <v>20343734</v>
      </c>
      <c r="G8" s="116">
        <v>3249525</v>
      </c>
      <c r="H8" s="116">
        <v>30000</v>
      </c>
      <c r="I8" s="120">
        <v>30000</v>
      </c>
      <c r="J8" s="117">
        <f>G8+H8</f>
        <v>3279525</v>
      </c>
      <c r="K8" s="122">
        <f>K11</f>
        <v>3944130</v>
      </c>
      <c r="L8" s="122">
        <f>L11</f>
        <v>40000</v>
      </c>
      <c r="M8" s="122">
        <f>M11</f>
        <v>40000</v>
      </c>
      <c r="N8" s="119">
        <f>N11</f>
        <v>3984130</v>
      </c>
    </row>
    <row r="9" spans="1:14" ht="63" customHeight="1">
      <c r="A9" s="116">
        <v>1</v>
      </c>
      <c r="B9" s="231" t="s">
        <v>148</v>
      </c>
      <c r="C9" s="116">
        <v>2899215</v>
      </c>
      <c r="D9" s="116"/>
      <c r="E9" s="116"/>
      <c r="F9" s="117">
        <f>C9+D9</f>
        <v>2899215</v>
      </c>
      <c r="G9" s="116">
        <v>3249525</v>
      </c>
      <c r="H9" s="116"/>
      <c r="I9" s="120"/>
      <c r="J9" s="117">
        <f>G9+H9</f>
        <v>3249525</v>
      </c>
      <c r="K9" s="122">
        <v>3944130</v>
      </c>
      <c r="L9" s="122"/>
      <c r="M9" s="121"/>
      <c r="N9" s="119">
        <f>K9+L9</f>
        <v>3944130</v>
      </c>
    </row>
    <row r="10" spans="1:14" ht="65.25" customHeight="1">
      <c r="A10" s="116">
        <v>2</v>
      </c>
      <c r="B10" s="232" t="s">
        <v>272</v>
      </c>
      <c r="C10" s="116"/>
      <c r="D10" s="116">
        <v>29940</v>
      </c>
      <c r="E10" s="116">
        <v>29940</v>
      </c>
      <c r="F10" s="117">
        <f>C10+D10</f>
        <v>29940</v>
      </c>
      <c r="G10" s="116"/>
      <c r="H10" s="116">
        <v>30000</v>
      </c>
      <c r="I10" s="120">
        <v>30000</v>
      </c>
      <c r="J10" s="117">
        <f>G10+H10</f>
        <v>30000</v>
      </c>
      <c r="K10" s="122"/>
      <c r="L10" s="122">
        <v>40000</v>
      </c>
      <c r="M10" s="121">
        <v>40000</v>
      </c>
      <c r="N10" s="119">
        <f>K10+L10</f>
        <v>40000</v>
      </c>
    </row>
    <row r="11" spans="1:14" s="234" customFormat="1" ht="21.75" customHeight="1">
      <c r="A11" s="117"/>
      <c r="B11" s="117" t="s">
        <v>16</v>
      </c>
      <c r="C11" s="117">
        <f>C8</f>
        <v>20343734</v>
      </c>
      <c r="D11" s="117">
        <f>SUM(D9:D10)</f>
        <v>29940</v>
      </c>
      <c r="E11" s="117">
        <f>SUM(E9:E10)</f>
        <v>29940</v>
      </c>
      <c r="F11" s="117">
        <f>C11+D11</f>
        <v>20373674</v>
      </c>
      <c r="G11" s="117">
        <f>G8</f>
        <v>3249525</v>
      </c>
      <c r="H11" s="117">
        <f>H8</f>
        <v>30000</v>
      </c>
      <c r="I11" s="233">
        <f>I8</f>
        <v>30000</v>
      </c>
      <c r="J11" s="117">
        <f>G11+H11</f>
        <v>3279525</v>
      </c>
      <c r="K11" s="119">
        <f>K9+K10</f>
        <v>3944130</v>
      </c>
      <c r="L11" s="119">
        <f>L9+L10</f>
        <v>40000</v>
      </c>
      <c r="M11" s="119">
        <f>M9+M10</f>
        <v>40000</v>
      </c>
      <c r="N11" s="119">
        <f>N9+N10</f>
        <v>3984130</v>
      </c>
    </row>
    <row r="13" spans="1:14" ht="15.75">
      <c r="A13" s="235"/>
      <c r="B13" s="235"/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</row>
    <row r="14" spans="1:14" ht="15.75" customHeight="1">
      <c r="A14" s="124" t="s">
        <v>106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75"/>
    </row>
    <row r="15" ht="15.75">
      <c r="N15" s="126" t="s">
        <v>19</v>
      </c>
    </row>
    <row r="16" spans="1:14" ht="19.5" customHeight="1">
      <c r="A16" s="127" t="s">
        <v>39</v>
      </c>
      <c r="B16" s="127" t="s">
        <v>87</v>
      </c>
      <c r="C16" s="236" t="s">
        <v>17</v>
      </c>
      <c r="D16" s="236"/>
      <c r="E16" s="236"/>
      <c r="F16" s="236"/>
      <c r="G16" s="236"/>
      <c r="H16" s="236"/>
      <c r="I16" s="237" t="s">
        <v>92</v>
      </c>
      <c r="J16" s="238"/>
      <c r="K16" s="238"/>
      <c r="L16" s="238"/>
      <c r="M16" s="238"/>
      <c r="N16" s="239"/>
    </row>
    <row r="17" spans="1:14" ht="15">
      <c r="A17" s="127"/>
      <c r="B17" s="127"/>
      <c r="C17" s="229" t="s">
        <v>23</v>
      </c>
      <c r="D17" s="229"/>
      <c r="E17" s="229" t="s">
        <v>24</v>
      </c>
      <c r="F17" s="229"/>
      <c r="G17" s="229" t="s">
        <v>25</v>
      </c>
      <c r="H17" s="229" t="s">
        <v>32</v>
      </c>
      <c r="I17" s="229" t="s">
        <v>23</v>
      </c>
      <c r="J17" s="229"/>
      <c r="K17" s="229" t="s">
        <v>24</v>
      </c>
      <c r="L17" s="229"/>
      <c r="M17" s="229" t="s">
        <v>25</v>
      </c>
      <c r="N17" s="229" t="s">
        <v>33</v>
      </c>
    </row>
    <row r="18" spans="1:14" ht="38.25" customHeight="1">
      <c r="A18" s="127"/>
      <c r="B18" s="127"/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</row>
    <row r="19" spans="1:14" ht="15.75">
      <c r="A19" s="116">
        <v>1</v>
      </c>
      <c r="B19" s="116">
        <v>2</v>
      </c>
      <c r="C19" s="236">
        <v>3</v>
      </c>
      <c r="D19" s="236"/>
      <c r="E19" s="236">
        <v>4</v>
      </c>
      <c r="F19" s="236"/>
      <c r="G19" s="240">
        <v>5</v>
      </c>
      <c r="H19" s="240">
        <v>6</v>
      </c>
      <c r="I19" s="236">
        <v>7</v>
      </c>
      <c r="J19" s="236"/>
      <c r="K19" s="236">
        <v>8</v>
      </c>
      <c r="L19" s="236"/>
      <c r="M19" s="240">
        <v>9</v>
      </c>
      <c r="N19" s="240">
        <v>10</v>
      </c>
    </row>
    <row r="20" spans="1:14" ht="34.5" customHeight="1">
      <c r="A20" s="241"/>
      <c r="B20" s="230" t="s">
        <v>144</v>
      </c>
      <c r="C20" s="242">
        <f>C21</f>
        <v>4094001</v>
      </c>
      <c r="D20" s="242"/>
      <c r="E20" s="242"/>
      <c r="F20" s="242"/>
      <c r="G20" s="243"/>
      <c r="H20" s="243">
        <f>C20+E20</f>
        <v>4094001</v>
      </c>
      <c r="I20" s="242">
        <f>I21</f>
        <v>4261850</v>
      </c>
      <c r="J20" s="242"/>
      <c r="K20" s="242"/>
      <c r="L20" s="242"/>
      <c r="M20" s="243"/>
      <c r="N20" s="243">
        <f>I20+K20</f>
        <v>4261850</v>
      </c>
    </row>
    <row r="21" spans="1:14" ht="57" customHeight="1">
      <c r="A21" s="244">
        <v>1</v>
      </c>
      <c r="B21" s="245" t="s">
        <v>148</v>
      </c>
      <c r="C21" s="242">
        <v>4094001</v>
      </c>
      <c r="D21" s="242"/>
      <c r="E21" s="242"/>
      <c r="F21" s="242"/>
      <c r="G21" s="243"/>
      <c r="H21" s="243">
        <f>C21+E21</f>
        <v>4094001</v>
      </c>
      <c r="I21" s="242">
        <v>4261850</v>
      </c>
      <c r="J21" s="242"/>
      <c r="K21" s="242"/>
      <c r="L21" s="242"/>
      <c r="M21" s="243"/>
      <c r="N21" s="243">
        <f>I21+K21</f>
        <v>4261850</v>
      </c>
    </row>
    <row r="22" spans="1:14" ht="15.75" hidden="1">
      <c r="A22" s="116"/>
      <c r="B22" s="246"/>
      <c r="C22" s="242"/>
      <c r="D22" s="242"/>
      <c r="E22" s="242"/>
      <c r="F22" s="242"/>
      <c r="G22" s="243"/>
      <c r="H22" s="243"/>
      <c r="I22" s="242"/>
      <c r="J22" s="242"/>
      <c r="K22" s="242"/>
      <c r="L22" s="242"/>
      <c r="M22" s="243"/>
      <c r="N22" s="243"/>
    </row>
    <row r="23" spans="1:14" s="250" customFormat="1" ht="21" customHeight="1">
      <c r="A23" s="117"/>
      <c r="B23" s="117" t="s">
        <v>16</v>
      </c>
      <c r="C23" s="247">
        <f>C20</f>
        <v>4094001</v>
      </c>
      <c r="D23" s="247"/>
      <c r="E23" s="247"/>
      <c r="F23" s="247"/>
      <c r="G23" s="248"/>
      <c r="H23" s="249">
        <f>H20</f>
        <v>4094001</v>
      </c>
      <c r="I23" s="247">
        <f>I20</f>
        <v>4261850</v>
      </c>
      <c r="J23" s="247"/>
      <c r="K23" s="247"/>
      <c r="L23" s="247"/>
      <c r="M23" s="248"/>
      <c r="N23" s="249">
        <f>N20</f>
        <v>4261850</v>
      </c>
    </row>
  </sheetData>
  <mergeCells count="41">
    <mergeCell ref="A1:I1"/>
    <mergeCell ref="J1:M1"/>
    <mergeCell ref="A3:M3"/>
    <mergeCell ref="A5:A6"/>
    <mergeCell ref="B5:B6"/>
    <mergeCell ref="C5:F5"/>
    <mergeCell ref="G5:J5"/>
    <mergeCell ref="K5:N5"/>
    <mergeCell ref="A14:M14"/>
    <mergeCell ref="A16:A18"/>
    <mergeCell ref="B16:B18"/>
    <mergeCell ref="C16:H16"/>
    <mergeCell ref="I16:N16"/>
    <mergeCell ref="C17:D18"/>
    <mergeCell ref="E17:F18"/>
    <mergeCell ref="G17:G18"/>
    <mergeCell ref="H17:H18"/>
    <mergeCell ref="I17:J18"/>
    <mergeCell ref="K17:L18"/>
    <mergeCell ref="M17:M18"/>
    <mergeCell ref="N17:N18"/>
    <mergeCell ref="C19:D19"/>
    <mergeCell ref="E19:F19"/>
    <mergeCell ref="I19:J19"/>
    <mergeCell ref="K19:L19"/>
    <mergeCell ref="C20:D20"/>
    <mergeCell ref="E20:F20"/>
    <mergeCell ref="I20:J20"/>
    <mergeCell ref="K20:L20"/>
    <mergeCell ref="C21:D21"/>
    <mergeCell ref="E21:F21"/>
    <mergeCell ref="I21:J21"/>
    <mergeCell ref="K21:L21"/>
    <mergeCell ref="C22:D22"/>
    <mergeCell ref="E22:F22"/>
    <mergeCell ref="I22:J22"/>
    <mergeCell ref="K22:L22"/>
    <mergeCell ref="C23:D23"/>
    <mergeCell ref="E23:F23"/>
    <mergeCell ref="I23:J23"/>
    <mergeCell ref="K23:L23"/>
  </mergeCells>
  <printOptions/>
  <pageMargins left="0.39" right="0.25" top="1" bottom="0.28" header="0.5" footer="0.23"/>
  <pageSetup fitToHeight="1" fitToWidth="1" horizontalDpi="600" verticalDpi="6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N84"/>
  <sheetViews>
    <sheetView workbookViewId="0" topLeftCell="A1">
      <selection activeCell="A1" sqref="A1:IV16384"/>
    </sheetView>
  </sheetViews>
  <sheetFormatPr defaultColWidth="9.140625" defaultRowHeight="15"/>
  <cols>
    <col min="1" max="1" width="5.28125" style="125" customWidth="1"/>
    <col min="2" max="2" width="86.00390625" style="125" customWidth="1"/>
    <col min="3" max="3" width="10.421875" style="125" customWidth="1"/>
    <col min="4" max="4" width="26.140625" style="125" customWidth="1"/>
    <col min="5" max="5" width="14.7109375" style="125" customWidth="1"/>
    <col min="6" max="6" width="12.28125" style="125" customWidth="1"/>
    <col min="7" max="7" width="14.28125" style="125" customWidth="1"/>
    <col min="8" max="8" width="13.7109375" style="125" customWidth="1"/>
    <col min="9" max="9" width="11.7109375" style="125" customWidth="1"/>
    <col min="10" max="10" width="14.7109375" style="125" customWidth="1"/>
    <col min="11" max="11" width="13.140625" style="125" customWidth="1"/>
    <col min="12" max="12" width="12.57421875" style="125" customWidth="1"/>
    <col min="13" max="13" width="13.28125" style="125" customWidth="1"/>
    <col min="14" max="16384" width="9.140625" style="125" customWidth="1"/>
  </cols>
  <sheetData>
    <row r="1" spans="1:12" ht="18.75">
      <c r="A1" s="123" t="s">
        <v>107</v>
      </c>
      <c r="B1" s="123"/>
      <c r="C1" s="123"/>
      <c r="D1" s="123"/>
      <c r="E1" s="123"/>
      <c r="F1" s="123"/>
      <c r="G1" s="123"/>
      <c r="H1" s="123"/>
      <c r="I1" s="123"/>
      <c r="J1" s="124"/>
      <c r="K1" s="124"/>
      <c r="L1" s="124"/>
    </row>
    <row r="2" spans="1:13" ht="18.75">
      <c r="A2" s="123" t="s">
        <v>108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6"/>
    </row>
    <row r="3" ht="6" customHeight="1"/>
    <row r="4" spans="1:13" ht="15.75" customHeight="1">
      <c r="A4" s="127" t="s">
        <v>39</v>
      </c>
      <c r="B4" s="128" t="s">
        <v>40</v>
      </c>
      <c r="C4" s="129" t="s">
        <v>41</v>
      </c>
      <c r="D4" s="129" t="s">
        <v>42</v>
      </c>
      <c r="E4" s="130" t="s">
        <v>89</v>
      </c>
      <c r="F4" s="130"/>
      <c r="G4" s="130"/>
      <c r="H4" s="130" t="s">
        <v>90</v>
      </c>
      <c r="I4" s="130"/>
      <c r="J4" s="130"/>
      <c r="K4" s="131" t="s">
        <v>91</v>
      </c>
      <c r="L4" s="131"/>
      <c r="M4" s="131"/>
    </row>
    <row r="5" spans="1:13" ht="30.75" customHeight="1">
      <c r="A5" s="127"/>
      <c r="B5" s="128"/>
      <c r="C5" s="132"/>
      <c r="D5" s="132"/>
      <c r="E5" s="116" t="s">
        <v>23</v>
      </c>
      <c r="F5" s="116" t="s">
        <v>24</v>
      </c>
      <c r="G5" s="133" t="s">
        <v>46</v>
      </c>
      <c r="H5" s="116" t="s">
        <v>23</v>
      </c>
      <c r="I5" s="116" t="s">
        <v>24</v>
      </c>
      <c r="J5" s="116" t="s">
        <v>47</v>
      </c>
      <c r="K5" s="116" t="s">
        <v>23</v>
      </c>
      <c r="L5" s="116" t="s">
        <v>24</v>
      </c>
      <c r="M5" s="116" t="s">
        <v>34</v>
      </c>
    </row>
    <row r="6" spans="1:13" ht="15.75">
      <c r="A6" s="116">
        <v>1</v>
      </c>
      <c r="B6" s="133">
        <v>2</v>
      </c>
      <c r="C6" s="116">
        <v>3</v>
      </c>
      <c r="D6" s="116">
        <v>4</v>
      </c>
      <c r="E6" s="116">
        <v>5</v>
      </c>
      <c r="F6" s="116">
        <v>6</v>
      </c>
      <c r="G6" s="116">
        <v>7</v>
      </c>
      <c r="H6" s="116">
        <v>8</v>
      </c>
      <c r="I6" s="116">
        <v>9</v>
      </c>
      <c r="J6" s="116">
        <v>10</v>
      </c>
      <c r="K6" s="116">
        <v>11</v>
      </c>
      <c r="L6" s="116">
        <v>12</v>
      </c>
      <c r="M6" s="116">
        <v>13</v>
      </c>
    </row>
    <row r="7" spans="1:13" ht="19.5" customHeight="1">
      <c r="A7" s="134"/>
      <c r="B7" s="135" t="s">
        <v>144</v>
      </c>
      <c r="C7" s="136"/>
      <c r="D7" s="116"/>
      <c r="E7" s="116"/>
      <c r="F7" s="116"/>
      <c r="G7" s="116"/>
      <c r="H7" s="116"/>
      <c r="I7" s="116"/>
      <c r="J7" s="116"/>
      <c r="K7" s="116"/>
      <c r="L7" s="116"/>
      <c r="M7" s="116"/>
    </row>
    <row r="8" spans="1:13" ht="18" customHeight="1">
      <c r="A8" s="137">
        <v>1</v>
      </c>
      <c r="B8" s="138" t="s">
        <v>148</v>
      </c>
      <c r="C8" s="139"/>
      <c r="D8" s="140"/>
      <c r="E8" s="116"/>
      <c r="F8" s="116"/>
      <c r="G8" s="116"/>
      <c r="H8" s="116"/>
      <c r="I8" s="116"/>
      <c r="J8" s="116"/>
      <c r="K8" s="116"/>
      <c r="L8" s="116"/>
      <c r="M8" s="116"/>
    </row>
    <row r="9" spans="1:13" ht="18" customHeight="1" thickBot="1">
      <c r="A9" s="134"/>
      <c r="B9" s="141" t="s">
        <v>177</v>
      </c>
      <c r="C9" s="139"/>
      <c r="D9" s="140"/>
      <c r="E9" s="116"/>
      <c r="F9" s="116"/>
      <c r="G9" s="116"/>
      <c r="H9" s="116"/>
      <c r="I9" s="116"/>
      <c r="J9" s="116"/>
      <c r="K9" s="116"/>
      <c r="L9" s="116"/>
      <c r="M9" s="116"/>
    </row>
    <row r="10" spans="1:14" ht="21" customHeight="1" thickBot="1">
      <c r="A10" s="134"/>
      <c r="B10" s="142" t="s">
        <v>178</v>
      </c>
      <c r="C10" s="143" t="s">
        <v>179</v>
      </c>
      <c r="D10" s="144" t="s">
        <v>180</v>
      </c>
      <c r="E10" s="145">
        <v>13.5</v>
      </c>
      <c r="F10" s="145"/>
      <c r="G10" s="145">
        <f>E10+F10</f>
        <v>13.5</v>
      </c>
      <c r="H10" s="145">
        <v>14.5</v>
      </c>
      <c r="I10" s="145"/>
      <c r="J10" s="145">
        <f>H10+I10</f>
        <v>14.5</v>
      </c>
      <c r="K10" s="145">
        <v>14.5</v>
      </c>
      <c r="L10" s="145"/>
      <c r="M10" s="145">
        <f>K10+L10</f>
        <v>14.5</v>
      </c>
      <c r="N10" s="146"/>
    </row>
    <row r="11" spans="1:14" ht="21" customHeight="1">
      <c r="A11" s="134"/>
      <c r="B11" s="147" t="s">
        <v>181</v>
      </c>
      <c r="C11" s="148" t="s">
        <v>179</v>
      </c>
      <c r="D11" s="149" t="s">
        <v>180</v>
      </c>
      <c r="E11" s="145">
        <v>12</v>
      </c>
      <c r="F11" s="145"/>
      <c r="G11" s="145">
        <f aca="true" t="shared" si="0" ref="G11:G45">E11+F11</f>
        <v>12</v>
      </c>
      <c r="H11" s="145">
        <v>13</v>
      </c>
      <c r="I11" s="145"/>
      <c r="J11" s="145">
        <f aca="true" t="shared" si="1" ref="J11:J44">H11+I11</f>
        <v>13</v>
      </c>
      <c r="K11" s="145">
        <v>13</v>
      </c>
      <c r="L11" s="145"/>
      <c r="M11" s="145">
        <f aca="true" t="shared" si="2" ref="M11:M32">K11+L11</f>
        <v>13</v>
      </c>
      <c r="N11" s="146"/>
    </row>
    <row r="12" spans="1:14" ht="16.5" customHeight="1">
      <c r="A12" s="134"/>
      <c r="B12" s="150" t="s">
        <v>43</v>
      </c>
      <c r="C12" s="151"/>
      <c r="D12" s="140"/>
      <c r="E12" s="145"/>
      <c r="F12" s="145"/>
      <c r="G12" s="145"/>
      <c r="H12" s="145"/>
      <c r="I12" s="145"/>
      <c r="J12" s="145"/>
      <c r="K12" s="145"/>
      <c r="L12" s="145"/>
      <c r="M12" s="145"/>
      <c r="N12" s="146"/>
    </row>
    <row r="13" spans="1:14" ht="18" customHeight="1" hidden="1" thickBot="1">
      <c r="A13" s="152"/>
      <c r="B13" s="153" t="s">
        <v>182</v>
      </c>
      <c r="C13" s="154" t="s">
        <v>179</v>
      </c>
      <c r="D13" s="155" t="s">
        <v>183</v>
      </c>
      <c r="E13" s="145"/>
      <c r="F13" s="145"/>
      <c r="G13" s="145">
        <f t="shared" si="0"/>
        <v>0</v>
      </c>
      <c r="H13" s="156" t="s">
        <v>176</v>
      </c>
      <c r="I13" s="156" t="s">
        <v>176</v>
      </c>
      <c r="J13" s="145" t="e">
        <f t="shared" si="1"/>
        <v>#VALUE!</v>
      </c>
      <c r="K13" s="156" t="s">
        <v>176</v>
      </c>
      <c r="L13" s="156" t="s">
        <v>176</v>
      </c>
      <c r="M13" s="156" t="s">
        <v>176</v>
      </c>
      <c r="N13" s="146"/>
    </row>
    <row r="14" spans="1:14" ht="34.5" customHeight="1">
      <c r="A14" s="152"/>
      <c r="B14" s="157" t="s">
        <v>184</v>
      </c>
      <c r="C14" s="158" t="s">
        <v>179</v>
      </c>
      <c r="D14" s="155" t="s">
        <v>185</v>
      </c>
      <c r="E14" s="145">
        <v>692</v>
      </c>
      <c r="F14" s="145"/>
      <c r="G14" s="145">
        <f t="shared" si="0"/>
        <v>692</v>
      </c>
      <c r="H14" s="145">
        <v>650</v>
      </c>
      <c r="I14" s="145"/>
      <c r="J14" s="145">
        <f t="shared" si="1"/>
        <v>650</v>
      </c>
      <c r="K14" s="145">
        <v>750</v>
      </c>
      <c r="L14" s="145"/>
      <c r="M14" s="145">
        <f t="shared" si="2"/>
        <v>750</v>
      </c>
      <c r="N14" s="146"/>
    </row>
    <row r="15" spans="1:14" ht="33" customHeight="1" thickBot="1">
      <c r="A15" s="152"/>
      <c r="B15" s="159" t="s">
        <v>186</v>
      </c>
      <c r="C15" s="154" t="s">
        <v>179</v>
      </c>
      <c r="D15" s="160" t="s">
        <v>183</v>
      </c>
      <c r="E15" s="145">
        <v>477</v>
      </c>
      <c r="F15" s="145"/>
      <c r="G15" s="145">
        <f t="shared" si="0"/>
        <v>477</v>
      </c>
      <c r="H15" s="145">
        <v>400</v>
      </c>
      <c r="I15" s="145"/>
      <c r="J15" s="145">
        <f t="shared" si="1"/>
        <v>400</v>
      </c>
      <c r="K15" s="145">
        <v>480</v>
      </c>
      <c r="L15" s="145"/>
      <c r="M15" s="145">
        <f t="shared" si="2"/>
        <v>480</v>
      </c>
      <c r="N15" s="146"/>
    </row>
    <row r="16" spans="1:14" ht="34.5" customHeight="1" thickBot="1">
      <c r="A16" s="152"/>
      <c r="B16" s="159" t="s">
        <v>187</v>
      </c>
      <c r="C16" s="154" t="s">
        <v>179</v>
      </c>
      <c r="D16" s="155" t="s">
        <v>188</v>
      </c>
      <c r="E16" s="145">
        <v>1071</v>
      </c>
      <c r="F16" s="145"/>
      <c r="G16" s="145">
        <f t="shared" si="0"/>
        <v>1071</v>
      </c>
      <c r="H16" s="145">
        <v>1000</v>
      </c>
      <c r="I16" s="145"/>
      <c r="J16" s="145">
        <f t="shared" si="1"/>
        <v>1000</v>
      </c>
      <c r="K16" s="145">
        <v>1000</v>
      </c>
      <c r="L16" s="145"/>
      <c r="M16" s="145">
        <f t="shared" si="2"/>
        <v>1000</v>
      </c>
      <c r="N16" s="146"/>
    </row>
    <row r="17" spans="1:14" ht="21" customHeight="1" thickBot="1">
      <c r="A17" s="152"/>
      <c r="B17" s="159" t="s">
        <v>189</v>
      </c>
      <c r="C17" s="154" t="s">
        <v>179</v>
      </c>
      <c r="D17" s="155" t="s">
        <v>190</v>
      </c>
      <c r="E17" s="145">
        <v>48</v>
      </c>
      <c r="F17" s="145"/>
      <c r="G17" s="145">
        <f t="shared" si="0"/>
        <v>48</v>
      </c>
      <c r="H17" s="145">
        <v>48</v>
      </c>
      <c r="I17" s="145"/>
      <c r="J17" s="145">
        <f t="shared" si="1"/>
        <v>48</v>
      </c>
      <c r="K17" s="145">
        <v>48</v>
      </c>
      <c r="L17" s="145"/>
      <c r="M17" s="145">
        <f t="shared" si="2"/>
        <v>48</v>
      </c>
      <c r="N17" s="146"/>
    </row>
    <row r="18" spans="1:14" ht="33" customHeight="1" thickBot="1">
      <c r="A18" s="152"/>
      <c r="B18" s="161" t="s">
        <v>191</v>
      </c>
      <c r="C18" s="154" t="s">
        <v>179</v>
      </c>
      <c r="D18" s="142" t="s">
        <v>192</v>
      </c>
      <c r="E18" s="145">
        <v>1007</v>
      </c>
      <c r="F18" s="145"/>
      <c r="G18" s="145">
        <f t="shared" si="0"/>
        <v>1007</v>
      </c>
      <c r="H18" s="145">
        <v>1000</v>
      </c>
      <c r="I18" s="145"/>
      <c r="J18" s="145">
        <f t="shared" si="1"/>
        <v>1000</v>
      </c>
      <c r="K18" s="145">
        <v>1050</v>
      </c>
      <c r="L18" s="145"/>
      <c r="M18" s="145">
        <f t="shared" si="2"/>
        <v>1050</v>
      </c>
      <c r="N18" s="146"/>
    </row>
    <row r="19" spans="1:14" ht="18" customHeight="1" thickBot="1">
      <c r="A19" s="152"/>
      <c r="B19" s="161" t="s">
        <v>193</v>
      </c>
      <c r="C19" s="154" t="s">
        <v>179</v>
      </c>
      <c r="D19" s="162" t="s">
        <v>194</v>
      </c>
      <c r="E19" s="145">
        <v>519</v>
      </c>
      <c r="F19" s="145"/>
      <c r="G19" s="145">
        <f t="shared" si="0"/>
        <v>519</v>
      </c>
      <c r="H19" s="145">
        <v>400</v>
      </c>
      <c r="I19" s="145"/>
      <c r="J19" s="145">
        <f t="shared" si="1"/>
        <v>400</v>
      </c>
      <c r="K19" s="145">
        <v>500</v>
      </c>
      <c r="L19" s="145"/>
      <c r="M19" s="145">
        <f t="shared" si="2"/>
        <v>500</v>
      </c>
      <c r="N19" s="146"/>
    </row>
    <row r="20" spans="1:14" ht="33" customHeight="1" thickBot="1">
      <c r="A20" s="152"/>
      <c r="B20" s="159" t="s">
        <v>195</v>
      </c>
      <c r="C20" s="154" t="s">
        <v>179</v>
      </c>
      <c r="D20" s="155" t="s">
        <v>196</v>
      </c>
      <c r="E20" s="145">
        <v>1</v>
      </c>
      <c r="F20" s="145"/>
      <c r="G20" s="145">
        <f t="shared" si="0"/>
        <v>1</v>
      </c>
      <c r="H20" s="145">
        <v>1</v>
      </c>
      <c r="I20" s="145"/>
      <c r="J20" s="145">
        <f t="shared" si="1"/>
        <v>1</v>
      </c>
      <c r="K20" s="145">
        <v>1</v>
      </c>
      <c r="L20" s="145"/>
      <c r="M20" s="145">
        <f t="shared" si="2"/>
        <v>1</v>
      </c>
      <c r="N20" s="146"/>
    </row>
    <row r="21" spans="1:14" ht="33" customHeight="1" thickBot="1">
      <c r="A21" s="152"/>
      <c r="B21" s="159" t="s">
        <v>197</v>
      </c>
      <c r="C21" s="154" t="s">
        <v>179</v>
      </c>
      <c r="D21" s="155" t="s">
        <v>198</v>
      </c>
      <c r="E21" s="145">
        <v>75</v>
      </c>
      <c r="F21" s="145"/>
      <c r="G21" s="145">
        <f t="shared" si="0"/>
        <v>75</v>
      </c>
      <c r="H21" s="145">
        <v>75</v>
      </c>
      <c r="I21" s="145"/>
      <c r="J21" s="145">
        <f t="shared" si="1"/>
        <v>75</v>
      </c>
      <c r="K21" s="145">
        <v>65</v>
      </c>
      <c r="L21" s="145"/>
      <c r="M21" s="145">
        <f t="shared" si="2"/>
        <v>65</v>
      </c>
      <c r="N21" s="146"/>
    </row>
    <row r="22" spans="1:14" ht="21" customHeight="1" thickBot="1">
      <c r="A22" s="152"/>
      <c r="B22" s="159" t="s">
        <v>205</v>
      </c>
      <c r="C22" s="154" t="s">
        <v>179</v>
      </c>
      <c r="D22" s="155" t="s">
        <v>206</v>
      </c>
      <c r="E22" s="145">
        <v>28</v>
      </c>
      <c r="F22" s="145"/>
      <c r="G22" s="145">
        <f>E22+F22</f>
        <v>28</v>
      </c>
      <c r="H22" s="145">
        <v>30</v>
      </c>
      <c r="I22" s="145"/>
      <c r="J22" s="145">
        <f>H22+I22</f>
        <v>30</v>
      </c>
      <c r="K22" s="145">
        <v>30</v>
      </c>
      <c r="L22" s="145"/>
      <c r="M22" s="145">
        <f>K22+L22</f>
        <v>30</v>
      </c>
      <c r="N22" s="146"/>
    </row>
    <row r="23" spans="1:14" ht="33" customHeight="1" thickBot="1">
      <c r="A23" s="152"/>
      <c r="B23" s="159" t="s">
        <v>231</v>
      </c>
      <c r="C23" s="154" t="s">
        <v>179</v>
      </c>
      <c r="D23" s="155" t="s">
        <v>204</v>
      </c>
      <c r="E23" s="145">
        <v>1</v>
      </c>
      <c r="F23" s="145"/>
      <c r="G23" s="145">
        <f>E23+F23</f>
        <v>1</v>
      </c>
      <c r="H23" s="145">
        <v>1</v>
      </c>
      <c r="I23" s="145"/>
      <c r="J23" s="145">
        <f>H23+I23</f>
        <v>1</v>
      </c>
      <c r="K23" s="145">
        <v>1</v>
      </c>
      <c r="L23" s="145"/>
      <c r="M23" s="145">
        <f>K23+L23</f>
        <v>1</v>
      </c>
      <c r="N23" s="146"/>
    </row>
    <row r="24" spans="1:14" ht="21" customHeight="1" thickBot="1">
      <c r="A24" s="152"/>
      <c r="B24" s="159" t="s">
        <v>199</v>
      </c>
      <c r="C24" s="154" t="s">
        <v>179</v>
      </c>
      <c r="D24" s="155" t="s">
        <v>200</v>
      </c>
      <c r="E24" s="145">
        <v>370</v>
      </c>
      <c r="F24" s="145"/>
      <c r="G24" s="145">
        <f t="shared" si="0"/>
        <v>370</v>
      </c>
      <c r="H24" s="145">
        <v>102</v>
      </c>
      <c r="I24" s="145"/>
      <c r="J24" s="145">
        <f t="shared" si="1"/>
        <v>102</v>
      </c>
      <c r="K24" s="145">
        <v>300</v>
      </c>
      <c r="L24" s="145"/>
      <c r="M24" s="145">
        <f t="shared" si="2"/>
        <v>300</v>
      </c>
      <c r="N24" s="146"/>
    </row>
    <row r="25" spans="1:14" ht="33" customHeight="1" thickBot="1">
      <c r="A25" s="152"/>
      <c r="B25" s="159" t="s">
        <v>201</v>
      </c>
      <c r="C25" s="154" t="s">
        <v>179</v>
      </c>
      <c r="D25" s="155" t="s">
        <v>202</v>
      </c>
      <c r="E25" s="145">
        <v>106</v>
      </c>
      <c r="F25" s="145"/>
      <c r="G25" s="145">
        <f t="shared" si="0"/>
        <v>106</v>
      </c>
      <c r="H25" s="145">
        <v>70</v>
      </c>
      <c r="I25" s="145"/>
      <c r="J25" s="145">
        <f t="shared" si="1"/>
        <v>70</v>
      </c>
      <c r="K25" s="145">
        <v>80</v>
      </c>
      <c r="L25" s="145"/>
      <c r="M25" s="145">
        <f t="shared" si="2"/>
        <v>80</v>
      </c>
      <c r="N25" s="146"/>
    </row>
    <row r="26" spans="1:14" ht="34.5" customHeight="1" thickBot="1">
      <c r="A26" s="152"/>
      <c r="B26" s="159" t="s">
        <v>207</v>
      </c>
      <c r="C26" s="154"/>
      <c r="D26" s="155" t="s">
        <v>256</v>
      </c>
      <c r="E26" s="145">
        <v>1877</v>
      </c>
      <c r="F26" s="145"/>
      <c r="G26" s="145">
        <f t="shared" si="0"/>
        <v>1877</v>
      </c>
      <c r="H26" s="145">
        <v>1850</v>
      </c>
      <c r="I26" s="145"/>
      <c r="J26" s="145">
        <f t="shared" si="1"/>
        <v>1850</v>
      </c>
      <c r="K26" s="145">
        <v>1850</v>
      </c>
      <c r="L26" s="145"/>
      <c r="M26" s="145">
        <f t="shared" si="2"/>
        <v>1850</v>
      </c>
      <c r="N26" s="146"/>
    </row>
    <row r="27" spans="1:14" ht="18" customHeight="1">
      <c r="A27" s="152"/>
      <c r="B27" s="150" t="s">
        <v>44</v>
      </c>
      <c r="C27" s="163"/>
      <c r="D27" s="164"/>
      <c r="E27" s="145"/>
      <c r="F27" s="145"/>
      <c r="G27" s="145"/>
      <c r="H27" s="145"/>
      <c r="I27" s="145"/>
      <c r="J27" s="145"/>
      <c r="K27" s="145"/>
      <c r="L27" s="145"/>
      <c r="M27" s="145"/>
      <c r="N27" s="146"/>
    </row>
    <row r="28" spans="1:14" ht="21" customHeight="1" thickBot="1">
      <c r="A28" s="152"/>
      <c r="B28" s="162" t="s">
        <v>209</v>
      </c>
      <c r="C28" s="165" t="s">
        <v>210</v>
      </c>
      <c r="D28" s="162" t="s">
        <v>212</v>
      </c>
      <c r="E28" s="145">
        <v>214757</v>
      </c>
      <c r="F28" s="145"/>
      <c r="G28" s="145">
        <f t="shared" si="0"/>
        <v>214757</v>
      </c>
      <c r="H28" s="145">
        <v>224105</v>
      </c>
      <c r="I28" s="145"/>
      <c r="J28" s="145">
        <f t="shared" si="1"/>
        <v>224105</v>
      </c>
      <c r="K28" s="145">
        <v>272009</v>
      </c>
      <c r="L28" s="145"/>
      <c r="M28" s="145">
        <f t="shared" si="2"/>
        <v>272009</v>
      </c>
      <c r="N28" s="146"/>
    </row>
    <row r="29" spans="1:14" ht="21" customHeight="1" thickBot="1">
      <c r="A29" s="152"/>
      <c r="B29" s="162" t="s">
        <v>211</v>
      </c>
      <c r="C29" s="154" t="s">
        <v>179</v>
      </c>
      <c r="D29" s="162" t="s">
        <v>212</v>
      </c>
      <c r="E29" s="145">
        <v>89</v>
      </c>
      <c r="F29" s="145"/>
      <c r="G29" s="145">
        <f t="shared" si="0"/>
        <v>89</v>
      </c>
      <c r="H29" s="145">
        <v>77</v>
      </c>
      <c r="I29" s="145"/>
      <c r="J29" s="145">
        <f t="shared" si="1"/>
        <v>77</v>
      </c>
      <c r="K29" s="145">
        <v>77</v>
      </c>
      <c r="L29" s="145"/>
      <c r="M29" s="145">
        <f t="shared" si="2"/>
        <v>77</v>
      </c>
      <c r="N29" s="146"/>
    </row>
    <row r="30" spans="1:14" ht="21" customHeight="1" thickBot="1">
      <c r="A30" s="152"/>
      <c r="B30" s="162" t="s">
        <v>213</v>
      </c>
      <c r="C30" s="154" t="s">
        <v>179</v>
      </c>
      <c r="D30" s="162" t="s">
        <v>212</v>
      </c>
      <c r="E30" s="145">
        <v>40</v>
      </c>
      <c r="F30" s="145"/>
      <c r="G30" s="145">
        <f t="shared" si="0"/>
        <v>40</v>
      </c>
      <c r="H30" s="145">
        <v>31</v>
      </c>
      <c r="I30" s="145"/>
      <c r="J30" s="145">
        <f t="shared" si="1"/>
        <v>31</v>
      </c>
      <c r="K30" s="145">
        <v>37</v>
      </c>
      <c r="L30" s="145"/>
      <c r="M30" s="145">
        <f t="shared" si="2"/>
        <v>37</v>
      </c>
      <c r="N30" s="146"/>
    </row>
    <row r="31" spans="1:14" ht="21" customHeight="1" thickBot="1">
      <c r="A31" s="152"/>
      <c r="B31" s="162" t="s">
        <v>214</v>
      </c>
      <c r="C31" s="154" t="s">
        <v>179</v>
      </c>
      <c r="D31" s="162" t="s">
        <v>212</v>
      </c>
      <c r="E31" s="145">
        <v>9</v>
      </c>
      <c r="F31" s="145"/>
      <c r="G31" s="145">
        <f t="shared" si="0"/>
        <v>9</v>
      </c>
      <c r="H31" s="145">
        <v>5</v>
      </c>
      <c r="I31" s="145"/>
      <c r="J31" s="145">
        <f t="shared" si="1"/>
        <v>5</v>
      </c>
      <c r="K31" s="145">
        <v>6</v>
      </c>
      <c r="L31" s="145"/>
      <c r="M31" s="145">
        <f t="shared" si="2"/>
        <v>6</v>
      </c>
      <c r="N31" s="146"/>
    </row>
    <row r="32" spans="1:14" ht="33" customHeight="1">
      <c r="A32" s="152"/>
      <c r="B32" s="147" t="s">
        <v>215</v>
      </c>
      <c r="C32" s="148" t="s">
        <v>179</v>
      </c>
      <c r="D32" s="147" t="s">
        <v>212</v>
      </c>
      <c r="E32" s="145">
        <v>156</v>
      </c>
      <c r="F32" s="145"/>
      <c r="G32" s="145">
        <f t="shared" si="0"/>
        <v>156</v>
      </c>
      <c r="H32" s="145">
        <v>142</v>
      </c>
      <c r="I32" s="145"/>
      <c r="J32" s="145">
        <f t="shared" si="1"/>
        <v>142</v>
      </c>
      <c r="K32" s="145">
        <v>142</v>
      </c>
      <c r="L32" s="145"/>
      <c r="M32" s="145">
        <f t="shared" si="2"/>
        <v>142</v>
      </c>
      <c r="N32" s="146"/>
    </row>
    <row r="33" spans="1:14" ht="18" customHeight="1" thickBot="1">
      <c r="A33" s="152"/>
      <c r="B33" s="150" t="s">
        <v>45</v>
      </c>
      <c r="C33" s="166"/>
      <c r="D33" s="164"/>
      <c r="E33" s="145"/>
      <c r="F33" s="145"/>
      <c r="G33" s="145"/>
      <c r="H33" s="145"/>
      <c r="I33" s="145"/>
      <c r="J33" s="145"/>
      <c r="K33" s="145"/>
      <c r="L33" s="145"/>
      <c r="M33" s="145"/>
      <c r="N33" s="146"/>
    </row>
    <row r="34" spans="1:14" ht="18" customHeight="1" thickBot="1">
      <c r="A34" s="152"/>
      <c r="B34" s="167" t="s">
        <v>145</v>
      </c>
      <c r="C34" s="168" t="s">
        <v>147</v>
      </c>
      <c r="D34" s="155" t="s">
        <v>212</v>
      </c>
      <c r="E34" s="145">
        <v>100</v>
      </c>
      <c r="F34" s="145"/>
      <c r="G34" s="145">
        <f t="shared" si="0"/>
        <v>100</v>
      </c>
      <c r="H34" s="145">
        <v>100</v>
      </c>
      <c r="I34" s="145"/>
      <c r="J34" s="145">
        <f t="shared" si="1"/>
        <v>100</v>
      </c>
      <c r="K34" s="145">
        <v>100</v>
      </c>
      <c r="L34" s="145"/>
      <c r="M34" s="145">
        <v>100</v>
      </c>
      <c r="N34" s="146"/>
    </row>
    <row r="35" spans="1:14" ht="33" customHeight="1" thickBot="1">
      <c r="A35" s="152"/>
      <c r="B35" s="169" t="s">
        <v>146</v>
      </c>
      <c r="C35" s="168" t="s">
        <v>147</v>
      </c>
      <c r="D35" s="155" t="s">
        <v>212</v>
      </c>
      <c r="E35" s="145">
        <v>100</v>
      </c>
      <c r="F35" s="145"/>
      <c r="G35" s="145">
        <f t="shared" si="0"/>
        <v>100</v>
      </c>
      <c r="H35" s="145">
        <v>100</v>
      </c>
      <c r="I35" s="145"/>
      <c r="J35" s="145">
        <f t="shared" si="1"/>
        <v>100</v>
      </c>
      <c r="K35" s="145">
        <v>100</v>
      </c>
      <c r="L35" s="145"/>
      <c r="M35" s="145">
        <v>100</v>
      </c>
      <c r="N35" s="146"/>
    </row>
    <row r="36" spans="1:14" ht="35.25" customHeight="1">
      <c r="A36" s="170">
        <v>2</v>
      </c>
      <c r="B36" s="47" t="s">
        <v>258</v>
      </c>
      <c r="C36" s="168"/>
      <c r="D36" s="155"/>
      <c r="E36" s="171"/>
      <c r="F36" s="171"/>
      <c r="G36" s="145"/>
      <c r="H36" s="171"/>
      <c r="I36" s="171"/>
      <c r="J36" s="145"/>
      <c r="K36" s="171"/>
      <c r="L36" s="171"/>
      <c r="M36" s="171"/>
      <c r="N36" s="146"/>
    </row>
    <row r="37" spans="1:14" ht="18" customHeight="1">
      <c r="A37" s="115"/>
      <c r="B37" s="141" t="s">
        <v>177</v>
      </c>
      <c r="C37" s="168"/>
      <c r="D37" s="155"/>
      <c r="E37" s="171"/>
      <c r="F37" s="171"/>
      <c r="G37" s="145"/>
      <c r="H37" s="171"/>
      <c r="I37" s="171"/>
      <c r="J37" s="145"/>
      <c r="K37" s="171"/>
      <c r="L37" s="171"/>
      <c r="M37" s="171"/>
      <c r="N37" s="146"/>
    </row>
    <row r="38" spans="1:14" ht="18" customHeight="1">
      <c r="A38" s="115"/>
      <c r="B38" s="47" t="s">
        <v>257</v>
      </c>
      <c r="C38" s="168" t="s">
        <v>210</v>
      </c>
      <c r="D38" s="155" t="s">
        <v>216</v>
      </c>
      <c r="E38" s="171"/>
      <c r="F38" s="171">
        <v>29940</v>
      </c>
      <c r="G38" s="145">
        <f t="shared" si="0"/>
        <v>29940</v>
      </c>
      <c r="H38" s="171"/>
      <c r="I38" s="171">
        <v>30000</v>
      </c>
      <c r="J38" s="145">
        <f t="shared" si="1"/>
        <v>30000</v>
      </c>
      <c r="K38" s="171"/>
      <c r="L38" s="171">
        <v>40000</v>
      </c>
      <c r="M38" s="171">
        <f>K38+L38</f>
        <v>40000</v>
      </c>
      <c r="N38" s="146"/>
    </row>
    <row r="39" spans="1:14" ht="14.25" customHeight="1">
      <c r="A39" s="115"/>
      <c r="B39" s="150" t="s">
        <v>43</v>
      </c>
      <c r="C39" s="168"/>
      <c r="D39" s="155"/>
      <c r="E39" s="171"/>
      <c r="F39" s="171"/>
      <c r="G39" s="145"/>
      <c r="H39" s="171"/>
      <c r="I39" s="171"/>
      <c r="J39" s="145"/>
      <c r="K39" s="171"/>
      <c r="L39" s="171"/>
      <c r="M39" s="171"/>
      <c r="N39" s="146"/>
    </row>
    <row r="40" spans="1:14" ht="29.25" customHeight="1">
      <c r="A40" s="115"/>
      <c r="B40" s="47" t="s">
        <v>217</v>
      </c>
      <c r="C40" s="168" t="s">
        <v>179</v>
      </c>
      <c r="D40" s="155" t="s">
        <v>218</v>
      </c>
      <c r="E40" s="171"/>
      <c r="F40" s="171">
        <v>2</v>
      </c>
      <c r="G40" s="145">
        <f t="shared" si="0"/>
        <v>2</v>
      </c>
      <c r="H40" s="171"/>
      <c r="I40" s="171">
        <v>2</v>
      </c>
      <c r="J40" s="145">
        <v>2</v>
      </c>
      <c r="K40" s="171"/>
      <c r="L40" s="171">
        <v>3</v>
      </c>
      <c r="M40" s="171">
        <f>K40+L40</f>
        <v>3</v>
      </c>
      <c r="N40" s="146"/>
    </row>
    <row r="41" spans="1:14" ht="15" customHeight="1">
      <c r="A41" s="115"/>
      <c r="B41" s="150" t="s">
        <v>44</v>
      </c>
      <c r="C41" s="168"/>
      <c r="D41" s="155"/>
      <c r="E41" s="171"/>
      <c r="F41" s="171"/>
      <c r="G41" s="145"/>
      <c r="H41" s="171"/>
      <c r="I41" s="171"/>
      <c r="J41" s="145"/>
      <c r="K41" s="171"/>
      <c r="L41" s="171"/>
      <c r="M41" s="171"/>
      <c r="N41" s="146"/>
    </row>
    <row r="42" spans="1:14" ht="18" customHeight="1">
      <c r="A42" s="115"/>
      <c r="B42" s="47" t="s">
        <v>219</v>
      </c>
      <c r="C42" s="168" t="s">
        <v>210</v>
      </c>
      <c r="D42" s="155" t="s">
        <v>220</v>
      </c>
      <c r="E42" s="171"/>
      <c r="F42" s="171">
        <v>14970</v>
      </c>
      <c r="G42" s="145">
        <f t="shared" si="0"/>
        <v>14970</v>
      </c>
      <c r="H42" s="171"/>
      <c r="I42" s="171">
        <v>15000</v>
      </c>
      <c r="J42" s="145">
        <f t="shared" si="1"/>
        <v>15000</v>
      </c>
      <c r="K42" s="171"/>
      <c r="L42" s="171">
        <v>13333</v>
      </c>
      <c r="M42" s="171">
        <f>K42+L42</f>
        <v>13333</v>
      </c>
      <c r="N42" s="146"/>
    </row>
    <row r="43" spans="1:14" ht="13.5" customHeight="1">
      <c r="A43" s="115"/>
      <c r="B43" s="150" t="s">
        <v>45</v>
      </c>
      <c r="C43" s="168"/>
      <c r="D43" s="155"/>
      <c r="E43" s="171"/>
      <c r="F43" s="171"/>
      <c r="G43" s="145"/>
      <c r="H43" s="171"/>
      <c r="I43" s="171"/>
      <c r="J43" s="145"/>
      <c r="K43" s="171"/>
      <c r="L43" s="171"/>
      <c r="M43" s="171"/>
      <c r="N43" s="146"/>
    </row>
    <row r="44" spans="1:14" ht="18" customHeight="1">
      <c r="A44" s="115"/>
      <c r="B44" s="47" t="s">
        <v>254</v>
      </c>
      <c r="C44" s="168" t="s">
        <v>147</v>
      </c>
      <c r="D44" s="155" t="s">
        <v>220</v>
      </c>
      <c r="E44" s="171"/>
      <c r="F44" s="171">
        <v>100</v>
      </c>
      <c r="G44" s="145">
        <f t="shared" si="0"/>
        <v>100</v>
      </c>
      <c r="H44" s="171"/>
      <c r="I44" s="171">
        <v>100</v>
      </c>
      <c r="J44" s="145">
        <f t="shared" si="1"/>
        <v>100</v>
      </c>
      <c r="K44" s="171"/>
      <c r="L44" s="171">
        <v>100</v>
      </c>
      <c r="M44" s="171">
        <f>K44+L44</f>
        <v>100</v>
      </c>
      <c r="N44" s="146"/>
    </row>
    <row r="45" spans="1:13" ht="16.5" hidden="1">
      <c r="A45" s="115"/>
      <c r="B45" s="172"/>
      <c r="C45" s="173"/>
      <c r="D45" s="174"/>
      <c r="E45" s="115"/>
      <c r="F45" s="115"/>
      <c r="G45" s="140">
        <f t="shared" si="0"/>
        <v>0</v>
      </c>
      <c r="H45" s="115"/>
      <c r="I45" s="115"/>
      <c r="J45" s="115"/>
      <c r="K45" s="115"/>
      <c r="L45" s="115"/>
      <c r="M45" s="115"/>
    </row>
    <row r="47" spans="1:13" ht="22.5" customHeight="1">
      <c r="A47" s="123" t="s">
        <v>221</v>
      </c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75"/>
    </row>
    <row r="48" ht="15.75">
      <c r="M48" s="126"/>
    </row>
    <row r="49" spans="1:13" ht="19.5" customHeight="1">
      <c r="A49" s="127" t="s">
        <v>39</v>
      </c>
      <c r="B49" s="128" t="s">
        <v>40</v>
      </c>
      <c r="C49" s="129" t="s">
        <v>41</v>
      </c>
      <c r="D49" s="129" t="s">
        <v>42</v>
      </c>
      <c r="E49" s="176" t="s">
        <v>17</v>
      </c>
      <c r="F49" s="176"/>
      <c r="G49" s="176"/>
      <c r="H49" s="176"/>
      <c r="I49" s="176"/>
      <c r="J49" s="177" t="s">
        <v>92</v>
      </c>
      <c r="K49" s="177"/>
      <c r="L49" s="177"/>
      <c r="M49" s="178"/>
    </row>
    <row r="50" spans="1:13" ht="15.75" customHeight="1">
      <c r="A50" s="127"/>
      <c r="B50" s="128"/>
      <c r="C50" s="179"/>
      <c r="D50" s="179"/>
      <c r="E50" s="127" t="s">
        <v>23</v>
      </c>
      <c r="F50" s="127"/>
      <c r="G50" s="180" t="s">
        <v>24</v>
      </c>
      <c r="H50" s="181"/>
      <c r="I50" s="127" t="s">
        <v>46</v>
      </c>
      <c r="J50" s="127" t="s">
        <v>23</v>
      </c>
      <c r="K50" s="127" t="s">
        <v>24</v>
      </c>
      <c r="L50" s="127"/>
      <c r="M50" s="127" t="s">
        <v>88</v>
      </c>
    </row>
    <row r="51" spans="1:13" ht="15" customHeight="1">
      <c r="A51" s="127"/>
      <c r="B51" s="128"/>
      <c r="C51" s="132"/>
      <c r="D51" s="132"/>
      <c r="E51" s="127"/>
      <c r="F51" s="127"/>
      <c r="G51" s="182"/>
      <c r="H51" s="183"/>
      <c r="I51" s="127"/>
      <c r="J51" s="127"/>
      <c r="K51" s="127"/>
      <c r="L51" s="127"/>
      <c r="M51" s="127"/>
    </row>
    <row r="52" spans="1:13" ht="15.75">
      <c r="A52" s="116">
        <v>1</v>
      </c>
      <c r="B52" s="116">
        <v>2</v>
      </c>
      <c r="C52" s="116">
        <v>3</v>
      </c>
      <c r="D52" s="116">
        <v>4</v>
      </c>
      <c r="E52" s="184">
        <v>5</v>
      </c>
      <c r="F52" s="184"/>
      <c r="G52" s="185">
        <v>6</v>
      </c>
      <c r="H52" s="186"/>
      <c r="I52" s="187">
        <v>7</v>
      </c>
      <c r="J52" s="187">
        <v>8</v>
      </c>
      <c r="K52" s="184">
        <v>9</v>
      </c>
      <c r="L52" s="184"/>
      <c r="M52" s="187">
        <v>10</v>
      </c>
    </row>
    <row r="53" spans="1:13" ht="28.5" customHeight="1">
      <c r="A53" s="116"/>
      <c r="B53" s="188" t="s">
        <v>144</v>
      </c>
      <c r="C53" s="189"/>
      <c r="D53" s="189"/>
      <c r="E53" s="190"/>
      <c r="F53" s="191"/>
      <c r="G53" s="190"/>
      <c r="H53" s="191"/>
      <c r="I53" s="187"/>
      <c r="J53" s="187"/>
      <c r="K53" s="190"/>
      <c r="L53" s="191"/>
      <c r="M53" s="187"/>
    </row>
    <row r="54" spans="1:13" ht="22.5" customHeight="1">
      <c r="A54" s="116">
        <v>1</v>
      </c>
      <c r="B54" s="150" t="s">
        <v>148</v>
      </c>
      <c r="C54" s="192"/>
      <c r="D54" s="192"/>
      <c r="E54" s="190"/>
      <c r="F54" s="191"/>
      <c r="G54" s="190"/>
      <c r="H54" s="191"/>
      <c r="I54" s="187"/>
      <c r="J54" s="187"/>
      <c r="K54" s="190"/>
      <c r="L54" s="191"/>
      <c r="M54" s="187"/>
    </row>
    <row r="55" spans="1:13" ht="22.5" customHeight="1" thickBot="1">
      <c r="A55" s="116"/>
      <c r="B55" s="141" t="s">
        <v>177</v>
      </c>
      <c r="C55" s="193"/>
      <c r="D55" s="150"/>
      <c r="E55" s="190"/>
      <c r="F55" s="191"/>
      <c r="G55" s="190"/>
      <c r="H55" s="191"/>
      <c r="I55" s="187"/>
      <c r="J55" s="187"/>
      <c r="K55" s="190"/>
      <c r="L55" s="191"/>
      <c r="M55" s="187"/>
    </row>
    <row r="56" spans="1:13" ht="24" customHeight="1" thickBot="1">
      <c r="A56" s="116"/>
      <c r="B56" s="142" t="s">
        <v>178</v>
      </c>
      <c r="C56" s="143" t="s">
        <v>179</v>
      </c>
      <c r="D56" s="144" t="s">
        <v>180</v>
      </c>
      <c r="E56" s="194">
        <v>14.5</v>
      </c>
      <c r="F56" s="195"/>
      <c r="G56" s="196"/>
      <c r="H56" s="197"/>
      <c r="I56" s="198">
        <f>E56+G56</f>
        <v>14.5</v>
      </c>
      <c r="J56" s="198">
        <v>14.5</v>
      </c>
      <c r="K56" s="196"/>
      <c r="L56" s="197"/>
      <c r="M56" s="198">
        <f>J56+K56</f>
        <v>14.5</v>
      </c>
    </row>
    <row r="57" spans="1:13" ht="24" customHeight="1" thickBot="1">
      <c r="A57" s="116"/>
      <c r="B57" s="162" t="s">
        <v>181</v>
      </c>
      <c r="C57" s="154" t="s">
        <v>179</v>
      </c>
      <c r="D57" s="199" t="s">
        <v>180</v>
      </c>
      <c r="E57" s="194">
        <v>13</v>
      </c>
      <c r="F57" s="195"/>
      <c r="G57" s="196"/>
      <c r="H57" s="197"/>
      <c r="I57" s="198">
        <f aca="true" t="shared" si="3" ref="I57:I83">E57+G57</f>
        <v>13</v>
      </c>
      <c r="J57" s="198">
        <v>13</v>
      </c>
      <c r="K57" s="196"/>
      <c r="L57" s="197"/>
      <c r="M57" s="198">
        <f aca="true" t="shared" si="4" ref="M57:M83">J57+K57</f>
        <v>13</v>
      </c>
    </row>
    <row r="58" spans="1:13" ht="22.5" customHeight="1">
      <c r="A58" s="116"/>
      <c r="B58" s="150" t="s">
        <v>43</v>
      </c>
      <c r="C58" s="138"/>
      <c r="D58" s="150"/>
      <c r="E58" s="200"/>
      <c r="F58" s="195"/>
      <c r="G58" s="196"/>
      <c r="H58" s="197"/>
      <c r="I58" s="198"/>
      <c r="J58" s="198"/>
      <c r="K58" s="196"/>
      <c r="L58" s="197"/>
      <c r="M58" s="198"/>
    </row>
    <row r="59" spans="1:13" ht="36" customHeight="1" thickBot="1">
      <c r="A59" s="116"/>
      <c r="B59" s="159" t="s">
        <v>184</v>
      </c>
      <c r="C59" s="154" t="s">
        <v>179</v>
      </c>
      <c r="D59" s="155" t="s">
        <v>183</v>
      </c>
      <c r="E59" s="200">
        <v>750</v>
      </c>
      <c r="F59" s="195"/>
      <c r="G59" s="196"/>
      <c r="H59" s="197"/>
      <c r="I59" s="198">
        <f t="shared" si="3"/>
        <v>750</v>
      </c>
      <c r="J59" s="145">
        <v>750</v>
      </c>
      <c r="K59" s="196"/>
      <c r="L59" s="197"/>
      <c r="M59" s="198">
        <f t="shared" si="4"/>
        <v>750</v>
      </c>
    </row>
    <row r="60" spans="1:13" ht="36" customHeight="1" thickBot="1">
      <c r="A60" s="116"/>
      <c r="B60" s="159" t="s">
        <v>186</v>
      </c>
      <c r="C60" s="148" t="s">
        <v>179</v>
      </c>
      <c r="D60" s="201" t="s">
        <v>183</v>
      </c>
      <c r="E60" s="200">
        <v>480</v>
      </c>
      <c r="F60" s="195"/>
      <c r="G60" s="196"/>
      <c r="H60" s="197"/>
      <c r="I60" s="198">
        <f t="shared" si="3"/>
        <v>480</v>
      </c>
      <c r="J60" s="145">
        <v>480</v>
      </c>
      <c r="K60" s="196"/>
      <c r="L60" s="197"/>
      <c r="M60" s="198">
        <f t="shared" si="4"/>
        <v>480</v>
      </c>
    </row>
    <row r="61" spans="1:13" ht="36" customHeight="1" thickBot="1">
      <c r="A61" s="116"/>
      <c r="B61" s="159" t="s">
        <v>187</v>
      </c>
      <c r="C61" s="158" t="s">
        <v>179</v>
      </c>
      <c r="D61" s="155" t="s">
        <v>183</v>
      </c>
      <c r="E61" s="200">
        <v>1000</v>
      </c>
      <c r="F61" s="195"/>
      <c r="G61" s="196"/>
      <c r="H61" s="197"/>
      <c r="I61" s="198">
        <f t="shared" si="3"/>
        <v>1000</v>
      </c>
      <c r="J61" s="145">
        <v>1000</v>
      </c>
      <c r="K61" s="196"/>
      <c r="L61" s="197"/>
      <c r="M61" s="198">
        <f t="shared" si="4"/>
        <v>1000</v>
      </c>
    </row>
    <row r="62" spans="1:13" ht="24" customHeight="1" thickBot="1">
      <c r="A62" s="116"/>
      <c r="B62" s="159" t="s">
        <v>189</v>
      </c>
      <c r="C62" s="158" t="s">
        <v>179</v>
      </c>
      <c r="D62" s="155" t="s">
        <v>190</v>
      </c>
      <c r="E62" s="200">
        <v>48</v>
      </c>
      <c r="F62" s="195"/>
      <c r="G62" s="196"/>
      <c r="H62" s="197"/>
      <c r="I62" s="198">
        <f t="shared" si="3"/>
        <v>48</v>
      </c>
      <c r="J62" s="145">
        <v>48</v>
      </c>
      <c r="K62" s="196"/>
      <c r="L62" s="197"/>
      <c r="M62" s="198">
        <f t="shared" si="4"/>
        <v>48</v>
      </c>
    </row>
    <row r="63" spans="1:13" ht="36" customHeight="1" thickBot="1">
      <c r="A63" s="116"/>
      <c r="B63" s="161" t="s">
        <v>191</v>
      </c>
      <c r="C63" s="158" t="s">
        <v>179</v>
      </c>
      <c r="D63" s="202" t="s">
        <v>183</v>
      </c>
      <c r="E63" s="200">
        <v>1050</v>
      </c>
      <c r="F63" s="195"/>
      <c r="G63" s="196"/>
      <c r="H63" s="197"/>
      <c r="I63" s="198">
        <f t="shared" si="3"/>
        <v>1050</v>
      </c>
      <c r="J63" s="145">
        <v>1050</v>
      </c>
      <c r="K63" s="196"/>
      <c r="L63" s="197"/>
      <c r="M63" s="198">
        <f t="shared" si="4"/>
        <v>1050</v>
      </c>
    </row>
    <row r="64" spans="1:13" ht="24" customHeight="1" thickBot="1">
      <c r="A64" s="116"/>
      <c r="B64" s="161" t="s">
        <v>193</v>
      </c>
      <c r="C64" s="158" t="s">
        <v>179</v>
      </c>
      <c r="D64" s="202" t="s">
        <v>222</v>
      </c>
      <c r="E64" s="200">
        <v>500</v>
      </c>
      <c r="F64" s="195"/>
      <c r="G64" s="196"/>
      <c r="H64" s="197"/>
      <c r="I64" s="198">
        <f t="shared" si="3"/>
        <v>500</v>
      </c>
      <c r="J64" s="145">
        <v>500</v>
      </c>
      <c r="K64" s="196"/>
      <c r="L64" s="197"/>
      <c r="M64" s="198">
        <f t="shared" si="4"/>
        <v>500</v>
      </c>
    </row>
    <row r="65" spans="1:13" ht="36" customHeight="1" thickBot="1">
      <c r="A65" s="116"/>
      <c r="B65" s="159" t="s">
        <v>195</v>
      </c>
      <c r="C65" s="158" t="s">
        <v>179</v>
      </c>
      <c r="D65" s="155" t="s">
        <v>196</v>
      </c>
      <c r="E65" s="200">
        <v>1</v>
      </c>
      <c r="F65" s="195"/>
      <c r="G65" s="196"/>
      <c r="H65" s="197"/>
      <c r="I65" s="198">
        <f t="shared" si="3"/>
        <v>1</v>
      </c>
      <c r="J65" s="145">
        <v>1</v>
      </c>
      <c r="K65" s="196"/>
      <c r="L65" s="197"/>
      <c r="M65" s="198">
        <f t="shared" si="4"/>
        <v>1</v>
      </c>
    </row>
    <row r="66" spans="1:13" ht="36" customHeight="1" thickBot="1">
      <c r="A66" s="116"/>
      <c r="B66" s="159" t="s">
        <v>197</v>
      </c>
      <c r="C66" s="158" t="s">
        <v>179</v>
      </c>
      <c r="D66" s="155" t="s">
        <v>198</v>
      </c>
      <c r="E66" s="200">
        <v>65</v>
      </c>
      <c r="F66" s="195"/>
      <c r="G66" s="196"/>
      <c r="H66" s="197"/>
      <c r="I66" s="198">
        <f t="shared" si="3"/>
        <v>65</v>
      </c>
      <c r="J66" s="145">
        <v>65</v>
      </c>
      <c r="K66" s="196"/>
      <c r="L66" s="197"/>
      <c r="M66" s="198">
        <f t="shared" si="4"/>
        <v>65</v>
      </c>
    </row>
    <row r="67" spans="1:13" ht="24" customHeight="1" thickBot="1">
      <c r="A67" s="116"/>
      <c r="B67" s="159" t="s">
        <v>205</v>
      </c>
      <c r="C67" s="158" t="s">
        <v>179</v>
      </c>
      <c r="D67" s="155" t="s">
        <v>224</v>
      </c>
      <c r="E67" s="200">
        <v>30</v>
      </c>
      <c r="F67" s="195"/>
      <c r="G67" s="196"/>
      <c r="H67" s="197"/>
      <c r="I67" s="198">
        <f>E67+G67</f>
        <v>30</v>
      </c>
      <c r="J67" s="145">
        <v>30</v>
      </c>
      <c r="K67" s="196"/>
      <c r="L67" s="197"/>
      <c r="M67" s="198">
        <f>J67+K67</f>
        <v>30</v>
      </c>
    </row>
    <row r="68" spans="1:13" ht="36" customHeight="1" thickBot="1">
      <c r="A68" s="116"/>
      <c r="B68" s="159" t="s">
        <v>203</v>
      </c>
      <c r="C68" s="158" t="s">
        <v>179</v>
      </c>
      <c r="D68" s="155" t="s">
        <v>204</v>
      </c>
      <c r="E68" s="200">
        <v>1</v>
      </c>
      <c r="F68" s="195"/>
      <c r="G68" s="196"/>
      <c r="H68" s="197"/>
      <c r="I68" s="198">
        <f>E68+G68</f>
        <v>1</v>
      </c>
      <c r="J68" s="145">
        <v>1</v>
      </c>
      <c r="K68" s="196"/>
      <c r="L68" s="197"/>
      <c r="M68" s="198">
        <f>J68+K68</f>
        <v>1</v>
      </c>
    </row>
    <row r="69" spans="1:13" ht="24" customHeight="1" thickBot="1">
      <c r="A69" s="116"/>
      <c r="B69" s="159" t="s">
        <v>199</v>
      </c>
      <c r="C69" s="158" t="s">
        <v>179</v>
      </c>
      <c r="D69" s="155" t="s">
        <v>200</v>
      </c>
      <c r="E69" s="200">
        <v>300</v>
      </c>
      <c r="F69" s="195"/>
      <c r="G69" s="196"/>
      <c r="H69" s="197"/>
      <c r="I69" s="198">
        <f t="shared" si="3"/>
        <v>300</v>
      </c>
      <c r="J69" s="145">
        <v>300</v>
      </c>
      <c r="K69" s="196"/>
      <c r="L69" s="197"/>
      <c r="M69" s="198">
        <f t="shared" si="4"/>
        <v>300</v>
      </c>
    </row>
    <row r="70" spans="1:13" ht="24" customHeight="1" thickBot="1">
      <c r="A70" s="116"/>
      <c r="B70" s="159" t="s">
        <v>201</v>
      </c>
      <c r="C70" s="158" t="s">
        <v>179</v>
      </c>
      <c r="D70" s="155" t="s">
        <v>223</v>
      </c>
      <c r="E70" s="200">
        <v>80</v>
      </c>
      <c r="F70" s="195"/>
      <c r="G70" s="196"/>
      <c r="H70" s="197"/>
      <c r="I70" s="198">
        <f t="shared" si="3"/>
        <v>80</v>
      </c>
      <c r="J70" s="145">
        <v>80</v>
      </c>
      <c r="K70" s="196"/>
      <c r="L70" s="197"/>
      <c r="M70" s="198">
        <f t="shared" si="4"/>
        <v>80</v>
      </c>
    </row>
    <row r="71" spans="1:13" ht="48" customHeight="1" thickBot="1">
      <c r="A71" s="116"/>
      <c r="B71" s="159" t="s">
        <v>207</v>
      </c>
      <c r="C71" s="158" t="s">
        <v>179</v>
      </c>
      <c r="D71" s="155" t="s">
        <v>208</v>
      </c>
      <c r="E71" s="200">
        <f>E72+E73+E74</f>
        <v>1850</v>
      </c>
      <c r="F71" s="195"/>
      <c r="G71" s="196"/>
      <c r="H71" s="197"/>
      <c r="I71" s="198">
        <f t="shared" si="3"/>
        <v>1850</v>
      </c>
      <c r="J71" s="145">
        <v>1850</v>
      </c>
      <c r="K71" s="196"/>
      <c r="L71" s="197"/>
      <c r="M71" s="198">
        <f t="shared" si="4"/>
        <v>1850</v>
      </c>
    </row>
    <row r="72" spans="1:13" s="212" customFormat="1" ht="15" customHeight="1" hidden="1">
      <c r="A72" s="203"/>
      <c r="B72" s="204" t="s">
        <v>225</v>
      </c>
      <c r="C72" s="205" t="s">
        <v>179</v>
      </c>
      <c r="D72" s="206" t="s">
        <v>226</v>
      </c>
      <c r="E72" s="207">
        <v>620</v>
      </c>
      <c r="F72" s="208"/>
      <c r="G72" s="209"/>
      <c r="H72" s="210"/>
      <c r="I72" s="198">
        <f t="shared" si="3"/>
        <v>620</v>
      </c>
      <c r="J72" s="211">
        <v>620</v>
      </c>
      <c r="K72" s="209"/>
      <c r="L72" s="210"/>
      <c r="M72" s="198">
        <f t="shared" si="4"/>
        <v>620</v>
      </c>
    </row>
    <row r="73" spans="1:13" s="212" customFormat="1" ht="15" customHeight="1" hidden="1">
      <c r="A73" s="203"/>
      <c r="B73" s="204" t="s">
        <v>227</v>
      </c>
      <c r="C73" s="205" t="s">
        <v>179</v>
      </c>
      <c r="D73" s="206" t="s">
        <v>228</v>
      </c>
      <c r="E73" s="207">
        <v>840</v>
      </c>
      <c r="F73" s="208"/>
      <c r="G73" s="209"/>
      <c r="H73" s="210"/>
      <c r="I73" s="198">
        <f t="shared" si="3"/>
        <v>840</v>
      </c>
      <c r="J73" s="211">
        <v>840</v>
      </c>
      <c r="K73" s="209"/>
      <c r="L73" s="210"/>
      <c r="M73" s="198">
        <f t="shared" si="4"/>
        <v>840</v>
      </c>
    </row>
    <row r="74" spans="1:13" s="212" customFormat="1" ht="15" customHeight="1" hidden="1">
      <c r="A74" s="203"/>
      <c r="B74" s="204" t="s">
        <v>229</v>
      </c>
      <c r="C74" s="205" t="s">
        <v>179</v>
      </c>
      <c r="D74" s="206" t="s">
        <v>230</v>
      </c>
      <c r="E74" s="207">
        <v>390</v>
      </c>
      <c r="F74" s="208"/>
      <c r="G74" s="209"/>
      <c r="H74" s="210"/>
      <c r="I74" s="198">
        <f t="shared" si="3"/>
        <v>390</v>
      </c>
      <c r="J74" s="211">
        <v>390</v>
      </c>
      <c r="K74" s="209"/>
      <c r="L74" s="210"/>
      <c r="M74" s="198">
        <f t="shared" si="4"/>
        <v>390</v>
      </c>
    </row>
    <row r="75" spans="1:13" ht="22.5" customHeight="1" thickBot="1">
      <c r="A75" s="116"/>
      <c r="B75" s="150" t="s">
        <v>44</v>
      </c>
      <c r="C75" s="138"/>
      <c r="D75" s="150"/>
      <c r="E75" s="213"/>
      <c r="F75" s="214"/>
      <c r="G75" s="196"/>
      <c r="H75" s="197"/>
      <c r="I75" s="198"/>
      <c r="J75" s="198"/>
      <c r="K75" s="196"/>
      <c r="L75" s="197"/>
      <c r="M75" s="198"/>
    </row>
    <row r="76" spans="1:13" ht="24" customHeight="1" thickBot="1">
      <c r="A76" s="116"/>
      <c r="B76" s="142" t="s">
        <v>209</v>
      </c>
      <c r="C76" s="171" t="s">
        <v>210</v>
      </c>
      <c r="D76" s="202" t="s">
        <v>212</v>
      </c>
      <c r="E76" s="200">
        <v>282345</v>
      </c>
      <c r="F76" s="195"/>
      <c r="G76" s="196"/>
      <c r="H76" s="197"/>
      <c r="I76" s="198">
        <f t="shared" si="3"/>
        <v>282345</v>
      </c>
      <c r="J76" s="198">
        <v>293921</v>
      </c>
      <c r="K76" s="196"/>
      <c r="L76" s="197"/>
      <c r="M76" s="198">
        <f t="shared" si="4"/>
        <v>293921</v>
      </c>
    </row>
    <row r="77" spans="1:13" ht="24" customHeight="1" thickBot="1">
      <c r="A77" s="116"/>
      <c r="B77" s="162" t="s">
        <v>211</v>
      </c>
      <c r="C77" s="158" t="s">
        <v>179</v>
      </c>
      <c r="D77" s="202" t="s">
        <v>212</v>
      </c>
      <c r="E77" s="200">
        <v>77</v>
      </c>
      <c r="F77" s="195"/>
      <c r="G77" s="215"/>
      <c r="H77" s="216"/>
      <c r="I77" s="198">
        <f t="shared" si="3"/>
        <v>77</v>
      </c>
      <c r="J77" s="198">
        <v>77</v>
      </c>
      <c r="K77" s="217"/>
      <c r="L77" s="218"/>
      <c r="M77" s="198">
        <f t="shared" si="4"/>
        <v>77</v>
      </c>
    </row>
    <row r="78" spans="1:13" ht="24" customHeight="1" thickBot="1">
      <c r="A78" s="116"/>
      <c r="B78" s="162" t="s">
        <v>213</v>
      </c>
      <c r="C78" s="158" t="s">
        <v>179</v>
      </c>
      <c r="D78" s="202" t="s">
        <v>212</v>
      </c>
      <c r="E78" s="200">
        <v>37</v>
      </c>
      <c r="F78" s="195"/>
      <c r="G78" s="215"/>
      <c r="H78" s="216"/>
      <c r="I78" s="198">
        <f t="shared" si="3"/>
        <v>37</v>
      </c>
      <c r="J78" s="198">
        <v>37</v>
      </c>
      <c r="K78" s="215"/>
      <c r="L78" s="216"/>
      <c r="M78" s="198">
        <f t="shared" si="4"/>
        <v>37</v>
      </c>
    </row>
    <row r="79" spans="1:13" ht="24" customHeight="1" thickBot="1">
      <c r="A79" s="116"/>
      <c r="B79" s="162" t="s">
        <v>214</v>
      </c>
      <c r="C79" s="154" t="s">
        <v>179</v>
      </c>
      <c r="D79" s="162" t="s">
        <v>212</v>
      </c>
      <c r="E79" s="194">
        <v>6</v>
      </c>
      <c r="F79" s="195"/>
      <c r="G79" s="215"/>
      <c r="H79" s="216"/>
      <c r="I79" s="198">
        <f t="shared" si="3"/>
        <v>6</v>
      </c>
      <c r="J79" s="198">
        <v>6</v>
      </c>
      <c r="K79" s="215"/>
      <c r="L79" s="216"/>
      <c r="M79" s="198">
        <f t="shared" si="4"/>
        <v>6</v>
      </c>
    </row>
    <row r="80" spans="1:13" ht="36" customHeight="1" thickBot="1">
      <c r="A80" s="116"/>
      <c r="B80" s="162" t="s">
        <v>215</v>
      </c>
      <c r="C80" s="158" t="s">
        <v>179</v>
      </c>
      <c r="D80" s="202" t="s">
        <v>212</v>
      </c>
      <c r="E80" s="200">
        <v>142</v>
      </c>
      <c r="F80" s="195"/>
      <c r="G80" s="219"/>
      <c r="H80" s="220"/>
      <c r="I80" s="198">
        <f t="shared" si="3"/>
        <v>142</v>
      </c>
      <c r="J80" s="221">
        <v>142</v>
      </c>
      <c r="K80" s="222"/>
      <c r="L80" s="222"/>
      <c r="M80" s="198">
        <f t="shared" si="4"/>
        <v>142</v>
      </c>
    </row>
    <row r="81" spans="1:13" ht="22.5" customHeight="1" thickBot="1">
      <c r="A81" s="116"/>
      <c r="B81" s="150" t="s">
        <v>45</v>
      </c>
      <c r="C81" s="150"/>
      <c r="D81" s="150"/>
      <c r="E81" s="200"/>
      <c r="F81" s="195"/>
      <c r="G81" s="219"/>
      <c r="H81" s="220"/>
      <c r="I81" s="198"/>
      <c r="J81" s="221"/>
      <c r="K81" s="222"/>
      <c r="L81" s="222"/>
      <c r="M81" s="198"/>
    </row>
    <row r="82" spans="1:13" ht="24" customHeight="1" thickBot="1">
      <c r="A82" s="116"/>
      <c r="B82" s="167" t="s">
        <v>145</v>
      </c>
      <c r="C82" s="168" t="s">
        <v>147</v>
      </c>
      <c r="D82" s="155" t="s">
        <v>212</v>
      </c>
      <c r="E82" s="200">
        <v>100</v>
      </c>
      <c r="F82" s="195"/>
      <c r="G82" s="219"/>
      <c r="H82" s="220"/>
      <c r="I82" s="198">
        <f t="shared" si="3"/>
        <v>100</v>
      </c>
      <c r="J82" s="221">
        <v>100</v>
      </c>
      <c r="K82" s="222"/>
      <c r="L82" s="222"/>
      <c r="M82" s="198">
        <f t="shared" si="4"/>
        <v>100</v>
      </c>
    </row>
    <row r="83" spans="1:13" ht="36" customHeight="1" thickBot="1">
      <c r="A83" s="116"/>
      <c r="B83" s="169" t="s">
        <v>146</v>
      </c>
      <c r="C83" s="168" t="s">
        <v>147</v>
      </c>
      <c r="D83" s="155" t="s">
        <v>212</v>
      </c>
      <c r="E83" s="200">
        <v>100</v>
      </c>
      <c r="F83" s="195"/>
      <c r="G83" s="219"/>
      <c r="H83" s="220"/>
      <c r="I83" s="198">
        <f t="shared" si="3"/>
        <v>100</v>
      </c>
      <c r="J83" s="221">
        <v>100</v>
      </c>
      <c r="K83" s="222"/>
      <c r="L83" s="222"/>
      <c r="M83" s="198">
        <f t="shared" si="4"/>
        <v>100</v>
      </c>
    </row>
    <row r="84" spans="1:13" ht="15.75" hidden="1">
      <c r="A84" s="116"/>
      <c r="B84" s="116"/>
      <c r="C84" s="116"/>
      <c r="D84" s="116"/>
      <c r="E84" s="223"/>
      <c r="F84" s="223"/>
      <c r="G84" s="224"/>
      <c r="H84" s="225"/>
      <c r="I84" s="226"/>
      <c r="J84" s="227"/>
      <c r="K84" s="223"/>
      <c r="L84" s="223"/>
      <c r="M84" s="226"/>
    </row>
  </sheetData>
  <mergeCells count="122">
    <mergeCell ref="A1:I1"/>
    <mergeCell ref="J1:L1"/>
    <mergeCell ref="A2:L2"/>
    <mergeCell ref="A4:A5"/>
    <mergeCell ref="B4:B5"/>
    <mergeCell ref="C4:C5"/>
    <mergeCell ref="D4:D5"/>
    <mergeCell ref="E4:G4"/>
    <mergeCell ref="H4:J4"/>
    <mergeCell ref="K4:M4"/>
    <mergeCell ref="A47:L47"/>
    <mergeCell ref="A49:A51"/>
    <mergeCell ref="B49:B51"/>
    <mergeCell ref="C49:C51"/>
    <mergeCell ref="D49:D51"/>
    <mergeCell ref="E49:I49"/>
    <mergeCell ref="J49:M49"/>
    <mergeCell ref="E50:F51"/>
    <mergeCell ref="G50:H51"/>
    <mergeCell ref="I50:I51"/>
    <mergeCell ref="J50:J51"/>
    <mergeCell ref="K50:L51"/>
    <mergeCell ref="M50:M51"/>
    <mergeCell ref="E52:F52"/>
    <mergeCell ref="G52:H52"/>
    <mergeCell ref="K52:L52"/>
    <mergeCell ref="E53:F53"/>
    <mergeCell ref="G53:H53"/>
    <mergeCell ref="K53:L53"/>
    <mergeCell ref="E54:F54"/>
    <mergeCell ref="G54:H54"/>
    <mergeCell ref="K54:L54"/>
    <mergeCell ref="E55:F55"/>
    <mergeCell ref="G55:H55"/>
    <mergeCell ref="K55:L55"/>
    <mergeCell ref="E56:F56"/>
    <mergeCell ref="G56:H56"/>
    <mergeCell ref="K56:L56"/>
    <mergeCell ref="E57:F57"/>
    <mergeCell ref="G57:H57"/>
    <mergeCell ref="K57:L57"/>
    <mergeCell ref="E58:F58"/>
    <mergeCell ref="G58:H58"/>
    <mergeCell ref="K58:L58"/>
    <mergeCell ref="E59:F59"/>
    <mergeCell ref="G59:H59"/>
    <mergeCell ref="K59:L59"/>
    <mergeCell ref="E60:F60"/>
    <mergeCell ref="G60:H60"/>
    <mergeCell ref="K60:L60"/>
    <mergeCell ref="E61:F61"/>
    <mergeCell ref="G61:H61"/>
    <mergeCell ref="K61:L61"/>
    <mergeCell ref="E62:F62"/>
    <mergeCell ref="G62:H62"/>
    <mergeCell ref="K62:L62"/>
    <mergeCell ref="E63:F63"/>
    <mergeCell ref="G63:H63"/>
    <mergeCell ref="K63:L63"/>
    <mergeCell ref="E64:F64"/>
    <mergeCell ref="G64:H64"/>
    <mergeCell ref="K64:L64"/>
    <mergeCell ref="E65:F65"/>
    <mergeCell ref="G65:H65"/>
    <mergeCell ref="K65:L65"/>
    <mergeCell ref="E66:F66"/>
    <mergeCell ref="G66:H66"/>
    <mergeCell ref="K66:L66"/>
    <mergeCell ref="E69:F69"/>
    <mergeCell ref="G69:H69"/>
    <mergeCell ref="K69:L69"/>
    <mergeCell ref="E70:F70"/>
    <mergeCell ref="G70:H70"/>
    <mergeCell ref="K70:L70"/>
    <mergeCell ref="E68:F68"/>
    <mergeCell ref="G68:H68"/>
    <mergeCell ref="K68:L68"/>
    <mergeCell ref="E67:F67"/>
    <mergeCell ref="G67:H67"/>
    <mergeCell ref="K67:L67"/>
    <mergeCell ref="E71:F71"/>
    <mergeCell ref="G71:H71"/>
    <mergeCell ref="K71:L71"/>
    <mergeCell ref="E72:F72"/>
    <mergeCell ref="G72:H72"/>
    <mergeCell ref="K72:L72"/>
    <mergeCell ref="E73:F73"/>
    <mergeCell ref="G73:H73"/>
    <mergeCell ref="K73:L73"/>
    <mergeCell ref="E74:F74"/>
    <mergeCell ref="G74:H74"/>
    <mergeCell ref="K74:L74"/>
    <mergeCell ref="E75:F75"/>
    <mergeCell ref="G75:H75"/>
    <mergeCell ref="K75:L75"/>
    <mergeCell ref="E76:F76"/>
    <mergeCell ref="G76:H76"/>
    <mergeCell ref="K76:L76"/>
    <mergeCell ref="E77:F77"/>
    <mergeCell ref="G77:H77"/>
    <mergeCell ref="K77:L77"/>
    <mergeCell ref="E78:F78"/>
    <mergeCell ref="G78:H78"/>
    <mergeCell ref="K78:L78"/>
    <mergeCell ref="E79:F79"/>
    <mergeCell ref="G79:H79"/>
    <mergeCell ref="K79:L79"/>
    <mergeCell ref="E80:F80"/>
    <mergeCell ref="G80:H80"/>
    <mergeCell ref="K80:L80"/>
    <mergeCell ref="E81:F81"/>
    <mergeCell ref="G81:H81"/>
    <mergeCell ref="K81:L81"/>
    <mergeCell ref="E82:F82"/>
    <mergeCell ref="G82:H82"/>
    <mergeCell ref="K82:L82"/>
    <mergeCell ref="E83:F83"/>
    <mergeCell ref="G83:H83"/>
    <mergeCell ref="K83:L83"/>
    <mergeCell ref="E84:F84"/>
    <mergeCell ref="G84:H84"/>
    <mergeCell ref="K84:L84"/>
  </mergeCells>
  <printOptions/>
  <pageMargins left="0.32" right="0.21" top="0.54" bottom="0.26" header="0.5" footer="0.2"/>
  <pageSetup fitToHeight="2" horizontalDpi="600" verticalDpi="600" orientation="landscape" paperSize="9" scale="56" r:id="rId1"/>
  <rowBreaks count="1" manualBreakCount="1">
    <brk id="4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P26"/>
  <sheetViews>
    <sheetView workbookViewId="0" topLeftCell="A1">
      <selection activeCell="F6" sqref="F6:J13"/>
    </sheetView>
  </sheetViews>
  <sheetFormatPr defaultColWidth="9.140625" defaultRowHeight="15"/>
  <cols>
    <col min="1" max="1" width="28.57421875" style="0" customWidth="1"/>
    <col min="2" max="2" width="16.140625" style="0" customWidth="1"/>
    <col min="3" max="4" width="13.28125" style="0" customWidth="1"/>
    <col min="5" max="5" width="12.7109375" style="0" customWidth="1"/>
    <col min="6" max="6" width="13.57421875" style="0" customWidth="1"/>
    <col min="7" max="8" width="12.8515625" style="0" customWidth="1"/>
    <col min="9" max="9" width="12.7109375" style="0" customWidth="1"/>
    <col min="10" max="10" width="13.57421875" style="0" customWidth="1"/>
    <col min="11" max="11" width="12.7109375" style="0" customWidth="1"/>
  </cols>
  <sheetData>
    <row r="1" spans="1:11" ht="15.75">
      <c r="A1" s="61" t="s">
        <v>49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ht="14.25" customHeight="1">
      <c r="K2" s="1" t="s">
        <v>19</v>
      </c>
    </row>
    <row r="3" spans="1:11" ht="21" customHeight="1">
      <c r="A3" s="78" t="s">
        <v>3</v>
      </c>
      <c r="B3" s="77" t="s">
        <v>89</v>
      </c>
      <c r="C3" s="77"/>
      <c r="D3" s="77" t="s">
        <v>90</v>
      </c>
      <c r="E3" s="77"/>
      <c r="F3" s="49" t="s">
        <v>91</v>
      </c>
      <c r="G3" s="49"/>
      <c r="H3" s="49" t="s">
        <v>17</v>
      </c>
      <c r="I3" s="49"/>
      <c r="J3" s="49" t="s">
        <v>92</v>
      </c>
      <c r="K3" s="49"/>
    </row>
    <row r="4" spans="1:11" ht="36.75" customHeight="1">
      <c r="A4" s="79"/>
      <c r="B4" s="11" t="s">
        <v>23</v>
      </c>
      <c r="C4" s="11" t="s">
        <v>24</v>
      </c>
      <c r="D4" s="11" t="s">
        <v>23</v>
      </c>
      <c r="E4" s="11" t="s">
        <v>24</v>
      </c>
      <c r="F4" s="11" t="s">
        <v>23</v>
      </c>
      <c r="G4" s="11" t="s">
        <v>24</v>
      </c>
      <c r="H4" s="16" t="s">
        <v>23</v>
      </c>
      <c r="I4" s="16" t="s">
        <v>24</v>
      </c>
      <c r="J4" s="16" t="s">
        <v>23</v>
      </c>
      <c r="K4" s="16" t="s">
        <v>24</v>
      </c>
    </row>
    <row r="5" spans="1:11" ht="18" customHeight="1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6">
        <v>8</v>
      </c>
      <c r="I5" s="16">
        <v>9</v>
      </c>
      <c r="J5" s="16">
        <v>10</v>
      </c>
      <c r="K5" s="16">
        <v>11</v>
      </c>
    </row>
    <row r="6" spans="1:11" ht="42" customHeight="1" thickBot="1">
      <c r="A6" s="31" t="s">
        <v>144</v>
      </c>
      <c r="B6" s="20">
        <f>B7+B10+B11+B12+B13</f>
        <v>2322193</v>
      </c>
      <c r="C6" s="20"/>
      <c r="D6" s="20">
        <f>D7+D10+D11+D12+D13</f>
        <v>2609421</v>
      </c>
      <c r="E6" s="20"/>
      <c r="F6" s="117">
        <v>3216550</v>
      </c>
      <c r="G6" s="117"/>
      <c r="H6" s="119">
        <f>H7+H10+H11+H12+H13</f>
        <v>3338779</v>
      </c>
      <c r="I6" s="119"/>
      <c r="J6" s="119">
        <f>J7+J10+J11+J12+J13</f>
        <v>3475669</v>
      </c>
      <c r="K6" s="16"/>
    </row>
    <row r="7" spans="1:11" ht="19.5" customHeight="1" thickBot="1">
      <c r="A7" s="37" t="s">
        <v>232</v>
      </c>
      <c r="B7" s="32">
        <f>B8+B9</f>
        <v>853927</v>
      </c>
      <c r="C7" s="32"/>
      <c r="D7" s="32">
        <f>D8+D9</f>
        <v>1056858</v>
      </c>
      <c r="E7" s="32"/>
      <c r="F7" s="120">
        <f>F8+F9</f>
        <v>1231311</v>
      </c>
      <c r="G7" s="120"/>
      <c r="H7" s="121">
        <f>H8+H9</f>
        <v>1278101</v>
      </c>
      <c r="I7" s="121"/>
      <c r="J7" s="121">
        <f>J8+J9</f>
        <v>1330503</v>
      </c>
      <c r="K7" s="16"/>
    </row>
    <row r="8" spans="1:11" ht="19.5" customHeight="1" thickBot="1">
      <c r="A8" s="38" t="s">
        <v>233</v>
      </c>
      <c r="B8" s="11">
        <v>676878</v>
      </c>
      <c r="C8" s="11"/>
      <c r="D8" s="11">
        <f>882000-48000</f>
        <v>834000</v>
      </c>
      <c r="E8" s="11"/>
      <c r="F8" s="116">
        <v>901596</v>
      </c>
      <c r="G8" s="116"/>
      <c r="H8" s="122">
        <v>935857</v>
      </c>
      <c r="I8" s="122"/>
      <c r="J8" s="122">
        <v>974227</v>
      </c>
      <c r="K8" s="16"/>
    </row>
    <row r="9" spans="1:11" ht="32.25" customHeight="1" thickBot="1">
      <c r="A9" s="38" t="s">
        <v>234</v>
      </c>
      <c r="B9" s="11">
        <v>177049</v>
      </c>
      <c r="C9" s="11"/>
      <c r="D9" s="11">
        <f>223518-660</f>
        <v>222858</v>
      </c>
      <c r="E9" s="11"/>
      <c r="F9" s="116">
        <v>329715</v>
      </c>
      <c r="G9" s="116"/>
      <c r="H9" s="122">
        <v>342244</v>
      </c>
      <c r="I9" s="122"/>
      <c r="J9" s="122">
        <v>356276</v>
      </c>
      <c r="K9" s="16"/>
    </row>
    <row r="10" spans="1:11" ht="42.75" customHeight="1" thickBot="1">
      <c r="A10" s="39" t="s">
        <v>235</v>
      </c>
      <c r="B10" s="11">
        <f>486952-7296</f>
        <v>479656</v>
      </c>
      <c r="C10" s="11"/>
      <c r="D10" s="11">
        <f>626696-21629</f>
        <v>605067</v>
      </c>
      <c r="E10" s="11"/>
      <c r="F10" s="116">
        <v>702184</v>
      </c>
      <c r="G10" s="116"/>
      <c r="H10" s="122">
        <v>728867</v>
      </c>
      <c r="I10" s="122"/>
      <c r="J10" s="122">
        <v>758751</v>
      </c>
      <c r="K10" s="16"/>
    </row>
    <row r="11" spans="1:11" ht="19.5" customHeight="1" thickBot="1">
      <c r="A11" s="39" t="s">
        <v>236</v>
      </c>
      <c r="B11" s="11">
        <v>761018</v>
      </c>
      <c r="C11" s="11"/>
      <c r="D11" s="11">
        <v>712016</v>
      </c>
      <c r="E11" s="11"/>
      <c r="F11" s="116">
        <f>885225+92130</f>
        <v>977355</v>
      </c>
      <c r="G11" s="116"/>
      <c r="H11" s="122">
        <v>1014494</v>
      </c>
      <c r="I11" s="122"/>
      <c r="J11" s="122">
        <v>1056088</v>
      </c>
      <c r="K11" s="16"/>
    </row>
    <row r="12" spans="1:11" ht="19.5" customHeight="1" thickBot="1">
      <c r="A12" s="39" t="s">
        <v>237</v>
      </c>
      <c r="B12" s="16">
        <v>7296</v>
      </c>
      <c r="C12" s="11"/>
      <c r="D12" s="11">
        <v>25000</v>
      </c>
      <c r="E12" s="11"/>
      <c r="F12" s="116">
        <v>20000</v>
      </c>
      <c r="G12" s="116"/>
      <c r="H12" s="122">
        <v>20760</v>
      </c>
      <c r="I12" s="122"/>
      <c r="J12" s="122">
        <v>21611</v>
      </c>
      <c r="K12" s="16"/>
    </row>
    <row r="13" spans="1:11" ht="48.75" customHeight="1" thickBot="1">
      <c r="A13" s="39" t="s">
        <v>238</v>
      </c>
      <c r="B13" s="11">
        <v>220296</v>
      </c>
      <c r="C13" s="11"/>
      <c r="D13" s="11">
        <v>210480</v>
      </c>
      <c r="E13" s="11"/>
      <c r="F13" s="116">
        <v>285700</v>
      </c>
      <c r="G13" s="116"/>
      <c r="H13" s="122">
        <v>296557</v>
      </c>
      <c r="I13" s="122"/>
      <c r="J13" s="122">
        <v>308716</v>
      </c>
      <c r="K13" s="16"/>
    </row>
    <row r="14" spans="1:11" ht="59.25" customHeight="1">
      <c r="A14" s="34" t="s">
        <v>48</v>
      </c>
      <c r="B14" s="11" t="s">
        <v>27</v>
      </c>
      <c r="C14" s="11"/>
      <c r="D14" s="11" t="s">
        <v>27</v>
      </c>
      <c r="E14" s="11"/>
      <c r="F14" s="11" t="s">
        <v>27</v>
      </c>
      <c r="G14" s="11"/>
      <c r="H14" s="11" t="s">
        <v>27</v>
      </c>
      <c r="I14" s="11"/>
      <c r="J14" s="11" t="s">
        <v>27</v>
      </c>
      <c r="K14" s="11"/>
    </row>
    <row r="15" ht="7.5" customHeight="1"/>
    <row r="16" spans="1:11" ht="15.75">
      <c r="A16" s="61" t="s">
        <v>50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</row>
    <row r="17" ht="8.25" customHeight="1">
      <c r="K17" s="1"/>
    </row>
    <row r="18" spans="1:16" ht="20.25" customHeight="1">
      <c r="A18" s="80" t="s">
        <v>39</v>
      </c>
      <c r="B18" s="80" t="s">
        <v>51</v>
      </c>
      <c r="C18" s="66" t="s">
        <v>89</v>
      </c>
      <c r="D18" s="66"/>
      <c r="E18" s="66"/>
      <c r="F18" s="66"/>
      <c r="G18" s="66" t="s">
        <v>111</v>
      </c>
      <c r="H18" s="66"/>
      <c r="I18" s="66"/>
      <c r="J18" s="66"/>
      <c r="K18" s="66" t="s">
        <v>11</v>
      </c>
      <c r="L18" s="66"/>
      <c r="M18" s="66" t="s">
        <v>12</v>
      </c>
      <c r="N18" s="66"/>
      <c r="O18" s="66" t="s">
        <v>112</v>
      </c>
      <c r="P18" s="66"/>
    </row>
    <row r="19" spans="1:16" ht="22.5" customHeight="1">
      <c r="A19" s="82"/>
      <c r="B19" s="82"/>
      <c r="C19" s="66" t="s">
        <v>23</v>
      </c>
      <c r="D19" s="66"/>
      <c r="E19" s="66" t="s">
        <v>24</v>
      </c>
      <c r="F19" s="66"/>
      <c r="G19" s="66" t="s">
        <v>23</v>
      </c>
      <c r="H19" s="66"/>
      <c r="I19" s="66" t="s">
        <v>24</v>
      </c>
      <c r="J19" s="66"/>
      <c r="K19" s="80" t="s">
        <v>23</v>
      </c>
      <c r="L19" s="80" t="s">
        <v>24</v>
      </c>
      <c r="M19" s="80" t="s">
        <v>23</v>
      </c>
      <c r="N19" s="80" t="s">
        <v>24</v>
      </c>
      <c r="O19" s="80" t="s">
        <v>23</v>
      </c>
      <c r="P19" s="80" t="s">
        <v>24</v>
      </c>
    </row>
    <row r="20" spans="1:16" ht="47.25" customHeight="1">
      <c r="A20" s="81"/>
      <c r="B20" s="81"/>
      <c r="C20" s="11" t="s">
        <v>109</v>
      </c>
      <c r="D20" s="11" t="s">
        <v>110</v>
      </c>
      <c r="E20" s="11" t="s">
        <v>109</v>
      </c>
      <c r="F20" s="11" t="s">
        <v>110</v>
      </c>
      <c r="G20" s="11" t="s">
        <v>109</v>
      </c>
      <c r="H20" s="11" t="s">
        <v>110</v>
      </c>
      <c r="I20" s="11" t="s">
        <v>109</v>
      </c>
      <c r="J20" s="11" t="s">
        <v>110</v>
      </c>
      <c r="K20" s="81"/>
      <c r="L20" s="81"/>
      <c r="M20" s="81"/>
      <c r="N20" s="81"/>
      <c r="O20" s="81"/>
      <c r="P20" s="81"/>
    </row>
    <row r="21" spans="1:16" ht="15.75">
      <c r="A21" s="11">
        <v>1</v>
      </c>
      <c r="B21" s="11">
        <v>2</v>
      </c>
      <c r="C21" s="11">
        <v>3</v>
      </c>
      <c r="D21" s="11">
        <v>4</v>
      </c>
      <c r="E21" s="11">
        <v>5</v>
      </c>
      <c r="F21" s="11">
        <v>6</v>
      </c>
      <c r="G21" s="11">
        <v>7</v>
      </c>
      <c r="H21" s="11">
        <v>8</v>
      </c>
      <c r="I21" s="11">
        <v>9</v>
      </c>
      <c r="J21" s="11">
        <v>10</v>
      </c>
      <c r="K21" s="11">
        <v>11</v>
      </c>
      <c r="L21" s="11">
        <v>12</v>
      </c>
      <c r="M21" s="11">
        <v>13</v>
      </c>
      <c r="N21" s="11">
        <v>14</v>
      </c>
      <c r="O21" s="11">
        <v>15</v>
      </c>
      <c r="P21" s="11">
        <v>16</v>
      </c>
    </row>
    <row r="22" spans="1:16" ht="46.5" customHeight="1">
      <c r="A22" s="11">
        <v>1</v>
      </c>
      <c r="B22" s="30" t="s">
        <v>239</v>
      </c>
      <c r="C22" s="11">
        <v>14</v>
      </c>
      <c r="D22" s="11">
        <v>12</v>
      </c>
      <c r="E22" s="11"/>
      <c r="F22" s="11"/>
      <c r="G22" s="11">
        <v>13</v>
      </c>
      <c r="H22" s="11">
        <v>13</v>
      </c>
      <c r="I22" s="11"/>
      <c r="J22" s="11"/>
      <c r="K22" s="11">
        <v>13</v>
      </c>
      <c r="L22" s="11"/>
      <c r="M22" s="11">
        <v>13</v>
      </c>
      <c r="N22" s="11"/>
      <c r="O22" s="11">
        <v>13</v>
      </c>
      <c r="P22" s="11"/>
    </row>
    <row r="23" spans="1:16" ht="15.75">
      <c r="A23" s="11">
        <v>2</v>
      </c>
      <c r="B23" s="30" t="s">
        <v>240</v>
      </c>
      <c r="C23" s="11">
        <v>1</v>
      </c>
      <c r="D23" s="11">
        <v>1</v>
      </c>
      <c r="E23" s="11"/>
      <c r="F23" s="11"/>
      <c r="G23" s="11">
        <v>1</v>
      </c>
      <c r="H23" s="11">
        <v>1</v>
      </c>
      <c r="I23" s="11"/>
      <c r="J23" s="11"/>
      <c r="K23" s="11">
        <v>1</v>
      </c>
      <c r="L23" s="11"/>
      <c r="M23" s="11">
        <v>1</v>
      </c>
      <c r="N23" s="11"/>
      <c r="O23" s="11">
        <v>1</v>
      </c>
      <c r="P23" s="11"/>
    </row>
    <row r="24" spans="1:16" ht="35.25" customHeight="1">
      <c r="A24" s="11">
        <v>3</v>
      </c>
      <c r="B24" s="30" t="s">
        <v>241</v>
      </c>
      <c r="C24" s="11">
        <v>0.5</v>
      </c>
      <c r="D24" s="11">
        <v>0.5</v>
      </c>
      <c r="E24" s="13"/>
      <c r="F24" s="13"/>
      <c r="G24" s="11">
        <v>0.5</v>
      </c>
      <c r="H24" s="11">
        <v>0.5</v>
      </c>
      <c r="I24" s="13"/>
      <c r="J24" s="13"/>
      <c r="K24" s="11">
        <v>0.5</v>
      </c>
      <c r="L24" s="13"/>
      <c r="M24" s="11">
        <v>0.5</v>
      </c>
      <c r="N24" s="13"/>
      <c r="O24" s="11">
        <v>0.5</v>
      </c>
      <c r="P24" s="13"/>
    </row>
    <row r="25" spans="1:16" s="21" customFormat="1" ht="15.75">
      <c r="A25" s="20"/>
      <c r="B25" s="20" t="s">
        <v>16</v>
      </c>
      <c r="C25" s="20">
        <f>C22+C23+C24</f>
        <v>15.5</v>
      </c>
      <c r="D25" s="20">
        <v>13.5</v>
      </c>
      <c r="E25" s="20"/>
      <c r="F25" s="20"/>
      <c r="G25" s="20">
        <f>G22+G23+G24</f>
        <v>14.5</v>
      </c>
      <c r="H25" s="20">
        <f>H22+H23+H24</f>
        <v>14.5</v>
      </c>
      <c r="I25" s="20"/>
      <c r="J25" s="20"/>
      <c r="K25" s="20">
        <f>K22+K23+K24</f>
        <v>14.5</v>
      </c>
      <c r="L25" s="20"/>
      <c r="M25" s="20">
        <f>M22+M23+M24</f>
        <v>14.5</v>
      </c>
      <c r="N25" s="20"/>
      <c r="O25" s="20">
        <f>O22+O23+O24</f>
        <v>14.5</v>
      </c>
      <c r="P25" s="20"/>
    </row>
    <row r="26" spans="1:16" ht="90.75" customHeight="1">
      <c r="A26" s="11"/>
      <c r="B26" s="22" t="s">
        <v>52</v>
      </c>
      <c r="C26" s="11" t="s">
        <v>27</v>
      </c>
      <c r="D26" s="11" t="s">
        <v>27</v>
      </c>
      <c r="E26" s="11"/>
      <c r="F26" s="11"/>
      <c r="G26" s="11" t="s">
        <v>27</v>
      </c>
      <c r="H26" s="11" t="s">
        <v>27</v>
      </c>
      <c r="I26" s="11"/>
      <c r="J26" s="11"/>
      <c r="K26" s="11" t="s">
        <v>27</v>
      </c>
      <c r="L26" s="11"/>
      <c r="M26" s="11" t="s">
        <v>27</v>
      </c>
      <c r="N26" s="11"/>
      <c r="O26" s="11" t="s">
        <v>27</v>
      </c>
      <c r="P26" s="11"/>
    </row>
  </sheetData>
  <mergeCells count="27">
    <mergeCell ref="A1:I1"/>
    <mergeCell ref="J1:K1"/>
    <mergeCell ref="A3:A4"/>
    <mergeCell ref="B3:C3"/>
    <mergeCell ref="D3:E3"/>
    <mergeCell ref="F3:G3"/>
    <mergeCell ref="H3:I3"/>
    <mergeCell ref="J3:K3"/>
    <mergeCell ref="A16:I16"/>
    <mergeCell ref="J16:K16"/>
    <mergeCell ref="A18:A20"/>
    <mergeCell ref="B18:B20"/>
    <mergeCell ref="C18:F18"/>
    <mergeCell ref="G18:J18"/>
    <mergeCell ref="K18:L18"/>
    <mergeCell ref="K19:K20"/>
    <mergeCell ref="L19:L20"/>
    <mergeCell ref="C19:D19"/>
    <mergeCell ref="E19:F19"/>
    <mergeCell ref="G19:H19"/>
    <mergeCell ref="I19:J19"/>
    <mergeCell ref="O19:O20"/>
    <mergeCell ref="P19:P20"/>
    <mergeCell ref="M18:N18"/>
    <mergeCell ref="O18:P18"/>
    <mergeCell ref="M19:M20"/>
    <mergeCell ref="N19:N20"/>
  </mergeCells>
  <printOptions/>
  <pageMargins left="0.5" right="0.19" top="0.7" bottom="0.32" header="0.5" footer="0.26"/>
  <pageSetup fitToHeight="2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M30"/>
  <sheetViews>
    <sheetView workbookViewId="0" topLeftCell="A1">
      <selection activeCell="A30" sqref="A30:M30"/>
    </sheetView>
  </sheetViews>
  <sheetFormatPr defaultColWidth="9.140625" defaultRowHeight="15"/>
  <cols>
    <col min="1" max="1" width="5.00390625" style="0" customWidth="1"/>
    <col min="2" max="2" width="23.7109375" style="0" customWidth="1"/>
    <col min="3" max="3" width="27.140625" style="0" customWidth="1"/>
    <col min="4" max="4" width="13.140625" style="0" customWidth="1"/>
    <col min="5" max="5" width="12.8515625" style="0" customWidth="1"/>
    <col min="6" max="6" width="10.140625" style="0" customWidth="1"/>
    <col min="7" max="7" width="11.421875" style="0" customWidth="1"/>
    <col min="8" max="8" width="13.28125" style="0" customWidth="1"/>
    <col min="9" max="9" width="12.421875" style="0" customWidth="1"/>
    <col min="10" max="10" width="12.28125" style="0" customWidth="1"/>
    <col min="11" max="11" width="13.140625" style="0" customWidth="1"/>
    <col min="12" max="12" width="8.7109375" style="0" customWidth="1"/>
    <col min="13" max="13" width="10.57421875" style="0" customWidth="1"/>
  </cols>
  <sheetData>
    <row r="1" spans="1:12" ht="15.75">
      <c r="A1" s="61" t="s">
        <v>113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15.7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5.75">
      <c r="A3" s="61" t="s">
        <v>114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3" ht="15.7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1" t="s">
        <v>19</v>
      </c>
    </row>
    <row r="5" spans="1:13" ht="31.5" customHeight="1">
      <c r="A5" s="66" t="s">
        <v>39</v>
      </c>
      <c r="B5" s="66" t="s">
        <v>53</v>
      </c>
      <c r="C5" s="66" t="s">
        <v>54</v>
      </c>
      <c r="D5" s="66" t="s">
        <v>89</v>
      </c>
      <c r="E5" s="66"/>
      <c r="F5" s="66"/>
      <c r="G5" s="66" t="s">
        <v>90</v>
      </c>
      <c r="H5" s="66"/>
      <c r="I5" s="66"/>
      <c r="J5" s="66" t="s">
        <v>91</v>
      </c>
      <c r="K5" s="66"/>
      <c r="L5" s="66"/>
      <c r="M5" s="66"/>
    </row>
    <row r="6" spans="1:13" ht="31.5" customHeight="1">
      <c r="A6" s="66"/>
      <c r="B6" s="66"/>
      <c r="C6" s="66"/>
      <c r="D6" s="11" t="s">
        <v>23</v>
      </c>
      <c r="E6" s="11" t="s">
        <v>24</v>
      </c>
      <c r="F6" s="11" t="s">
        <v>58</v>
      </c>
      <c r="G6" s="11" t="s">
        <v>23</v>
      </c>
      <c r="H6" s="11" t="s">
        <v>24</v>
      </c>
      <c r="I6" s="12" t="s">
        <v>59</v>
      </c>
      <c r="J6" s="11" t="s">
        <v>23</v>
      </c>
      <c r="K6" s="11" t="s">
        <v>24</v>
      </c>
      <c r="L6" s="66" t="s">
        <v>57</v>
      </c>
      <c r="M6" s="66"/>
    </row>
    <row r="7" spans="1:13" ht="15.7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66">
        <v>12</v>
      </c>
      <c r="M7" s="66"/>
    </row>
    <row r="8" spans="1:13" ht="15.75">
      <c r="A8" s="11"/>
      <c r="B8" s="13"/>
      <c r="C8" s="13"/>
      <c r="D8" s="13"/>
      <c r="E8" s="13"/>
      <c r="F8" s="13"/>
      <c r="G8" s="13"/>
      <c r="H8" s="13"/>
      <c r="I8" s="13"/>
      <c r="J8" s="13"/>
      <c r="K8" s="13"/>
      <c r="L8" s="66"/>
      <c r="M8" s="66"/>
    </row>
    <row r="9" spans="1:13" ht="15.75">
      <c r="A9" s="11"/>
      <c r="B9" s="11" t="s">
        <v>16</v>
      </c>
      <c r="C9" s="13"/>
      <c r="D9" s="11" t="s">
        <v>176</v>
      </c>
      <c r="E9" s="11" t="s">
        <v>176</v>
      </c>
      <c r="F9" s="11" t="s">
        <v>176</v>
      </c>
      <c r="G9" s="11" t="s">
        <v>176</v>
      </c>
      <c r="H9" s="11" t="s">
        <v>176</v>
      </c>
      <c r="I9" s="11" t="s">
        <v>176</v>
      </c>
      <c r="J9" s="11" t="s">
        <v>176</v>
      </c>
      <c r="K9" s="11" t="s">
        <v>176</v>
      </c>
      <c r="L9" s="66" t="s">
        <v>176</v>
      </c>
      <c r="M9" s="66"/>
    </row>
    <row r="10" spans="2:13" ht="9" customHeight="1"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</row>
    <row r="11" spans="1:13" ht="15.75" customHeight="1">
      <c r="A11" s="61" t="s">
        <v>115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7"/>
    </row>
    <row r="12" spans="1:13" ht="15.7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1" t="s">
        <v>19</v>
      </c>
    </row>
    <row r="13" spans="1:13" ht="15.75" customHeight="1">
      <c r="A13" s="66" t="s">
        <v>39</v>
      </c>
      <c r="B13" s="66" t="s">
        <v>53</v>
      </c>
      <c r="C13" s="66" t="s">
        <v>54</v>
      </c>
      <c r="D13" s="65" t="s">
        <v>161</v>
      </c>
      <c r="E13" s="65"/>
      <c r="F13" s="65"/>
      <c r="G13" s="65"/>
      <c r="H13" s="65"/>
      <c r="I13" s="66" t="s">
        <v>17</v>
      </c>
      <c r="J13" s="66"/>
      <c r="K13" s="66"/>
      <c r="L13" s="66"/>
      <c r="M13" s="66"/>
    </row>
    <row r="14" spans="1:13" ht="24" customHeight="1">
      <c r="A14" s="66"/>
      <c r="B14" s="66"/>
      <c r="C14" s="66"/>
      <c r="D14" s="65" t="s">
        <v>23</v>
      </c>
      <c r="E14" s="65"/>
      <c r="F14" s="65" t="s">
        <v>24</v>
      </c>
      <c r="G14" s="65"/>
      <c r="H14" s="66" t="s">
        <v>55</v>
      </c>
      <c r="I14" s="65" t="s">
        <v>23</v>
      </c>
      <c r="J14" s="65"/>
      <c r="K14" s="65" t="s">
        <v>24</v>
      </c>
      <c r="L14" s="65"/>
      <c r="M14" s="66" t="s">
        <v>56</v>
      </c>
    </row>
    <row r="15" spans="1:13" ht="15.75" customHeight="1">
      <c r="A15" s="66"/>
      <c r="B15" s="66"/>
      <c r="C15" s="66"/>
      <c r="D15" s="65"/>
      <c r="E15" s="65"/>
      <c r="F15" s="65"/>
      <c r="G15" s="65"/>
      <c r="H15" s="65"/>
      <c r="I15" s="65"/>
      <c r="J15" s="65"/>
      <c r="K15" s="65"/>
      <c r="L15" s="65"/>
      <c r="M15" s="65"/>
    </row>
    <row r="16" spans="1:13" ht="15.75">
      <c r="A16" s="11">
        <v>1</v>
      </c>
      <c r="B16" s="11">
        <v>2</v>
      </c>
      <c r="C16" s="11">
        <v>3</v>
      </c>
      <c r="D16" s="65">
        <v>4</v>
      </c>
      <c r="E16" s="65"/>
      <c r="F16" s="65">
        <v>5</v>
      </c>
      <c r="G16" s="65"/>
      <c r="H16" s="18">
        <v>6</v>
      </c>
      <c r="I16" s="86">
        <v>7</v>
      </c>
      <c r="J16" s="87"/>
      <c r="K16" s="86">
        <v>8</v>
      </c>
      <c r="L16" s="87"/>
      <c r="M16" s="18">
        <v>9</v>
      </c>
    </row>
    <row r="17" spans="1:13" ht="15.75">
      <c r="A17" s="11"/>
      <c r="B17" s="11"/>
      <c r="C17" s="11"/>
      <c r="D17" s="65"/>
      <c r="E17" s="65"/>
      <c r="F17" s="65"/>
      <c r="G17" s="65"/>
      <c r="H17" s="18"/>
      <c r="I17" s="86"/>
      <c r="J17" s="87"/>
      <c r="K17" s="86"/>
      <c r="L17" s="87"/>
      <c r="M17" s="18"/>
    </row>
    <row r="18" spans="1:13" ht="15.75">
      <c r="A18" s="11"/>
      <c r="B18" s="11" t="s">
        <v>16</v>
      </c>
      <c r="C18" s="11"/>
      <c r="D18" s="65" t="s">
        <v>176</v>
      </c>
      <c r="E18" s="65"/>
      <c r="F18" s="65" t="s">
        <v>176</v>
      </c>
      <c r="G18" s="65"/>
      <c r="H18" s="18" t="s">
        <v>176</v>
      </c>
      <c r="I18" s="86" t="s">
        <v>176</v>
      </c>
      <c r="J18" s="87"/>
      <c r="K18" s="86" t="s">
        <v>176</v>
      </c>
      <c r="L18" s="87"/>
      <c r="M18" s="18" t="s">
        <v>176</v>
      </c>
    </row>
    <row r="20" spans="1:13" ht="15.75">
      <c r="A20" s="61" t="s">
        <v>116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</row>
    <row r="21" ht="15.75">
      <c r="M21" s="1" t="s">
        <v>19</v>
      </c>
    </row>
    <row r="22" spans="1:13" ht="29.25" customHeight="1">
      <c r="A22" s="78" t="s">
        <v>63</v>
      </c>
      <c r="B22" s="78" t="s">
        <v>64</v>
      </c>
      <c r="C22" s="78" t="s">
        <v>60</v>
      </c>
      <c r="D22" s="66" t="s">
        <v>89</v>
      </c>
      <c r="E22" s="66"/>
      <c r="F22" s="66" t="s">
        <v>90</v>
      </c>
      <c r="G22" s="66"/>
      <c r="H22" s="66" t="s">
        <v>91</v>
      </c>
      <c r="I22" s="66"/>
      <c r="J22" s="66" t="s">
        <v>17</v>
      </c>
      <c r="K22" s="66"/>
      <c r="L22" s="66" t="s">
        <v>92</v>
      </c>
      <c r="M22" s="66"/>
    </row>
    <row r="23" spans="1:13" ht="109.5" customHeight="1">
      <c r="A23" s="79"/>
      <c r="B23" s="79"/>
      <c r="C23" s="79"/>
      <c r="D23" s="11" t="s">
        <v>62</v>
      </c>
      <c r="E23" s="11" t="s">
        <v>61</v>
      </c>
      <c r="F23" s="11" t="s">
        <v>62</v>
      </c>
      <c r="G23" s="11" t="s">
        <v>61</v>
      </c>
      <c r="H23" s="11" t="s">
        <v>62</v>
      </c>
      <c r="I23" s="11" t="s">
        <v>61</v>
      </c>
      <c r="J23" s="11" t="s">
        <v>62</v>
      </c>
      <c r="K23" s="11" t="s">
        <v>61</v>
      </c>
      <c r="L23" s="11" t="s">
        <v>62</v>
      </c>
      <c r="M23" s="11" t="s">
        <v>61</v>
      </c>
    </row>
    <row r="24" spans="1:13" ht="15.75">
      <c r="A24" s="11">
        <v>1</v>
      </c>
      <c r="B24" s="11">
        <v>2</v>
      </c>
      <c r="C24" s="11">
        <v>3</v>
      </c>
      <c r="D24" s="11">
        <v>4</v>
      </c>
      <c r="E24" s="11">
        <v>5</v>
      </c>
      <c r="F24" s="11">
        <v>6</v>
      </c>
      <c r="G24" s="11">
        <v>7</v>
      </c>
      <c r="H24" s="11">
        <v>8</v>
      </c>
      <c r="I24" s="11">
        <v>9</v>
      </c>
      <c r="J24" s="11">
        <v>10</v>
      </c>
      <c r="K24" s="11">
        <v>11</v>
      </c>
      <c r="L24" s="11">
        <v>12</v>
      </c>
      <c r="M24" s="11">
        <v>13</v>
      </c>
    </row>
    <row r="25" spans="1:13" ht="15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3" ht="15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ht="5.25" customHeight="1"/>
    <row r="28" spans="1:13" ht="37.5" customHeight="1">
      <c r="A28" s="83" t="s">
        <v>117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</row>
    <row r="29" spans="1:13" ht="48" customHeight="1">
      <c r="A29" s="84" t="s">
        <v>242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</row>
    <row r="30" spans="1:13" ht="28.5" customHeight="1">
      <c r="A30" s="85" t="s">
        <v>65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</row>
  </sheetData>
  <mergeCells count="48">
    <mergeCell ref="A1:L1"/>
    <mergeCell ref="A3:L3"/>
    <mergeCell ref="A5:A6"/>
    <mergeCell ref="B5:B6"/>
    <mergeCell ref="C5:C6"/>
    <mergeCell ref="D5:F5"/>
    <mergeCell ref="G5:I5"/>
    <mergeCell ref="J5:M5"/>
    <mergeCell ref="L6:M6"/>
    <mergeCell ref="L7:M7"/>
    <mergeCell ref="L8:M8"/>
    <mergeCell ref="L9:M9"/>
    <mergeCell ref="A11:L11"/>
    <mergeCell ref="A13:A15"/>
    <mergeCell ref="B13:B15"/>
    <mergeCell ref="C13:C15"/>
    <mergeCell ref="D13:H13"/>
    <mergeCell ref="I13:M13"/>
    <mergeCell ref="D14:E15"/>
    <mergeCell ref="F14:G15"/>
    <mergeCell ref="H14:H15"/>
    <mergeCell ref="I14:J15"/>
    <mergeCell ref="K14:L15"/>
    <mergeCell ref="M14:M15"/>
    <mergeCell ref="D16:E16"/>
    <mergeCell ref="F16:G16"/>
    <mergeCell ref="I16:J16"/>
    <mergeCell ref="K16:L16"/>
    <mergeCell ref="D17:E17"/>
    <mergeCell ref="F17:G17"/>
    <mergeCell ref="I17:J17"/>
    <mergeCell ref="K17:L17"/>
    <mergeCell ref="J22:K22"/>
    <mergeCell ref="L22:M22"/>
    <mergeCell ref="D18:E18"/>
    <mergeCell ref="F18:G18"/>
    <mergeCell ref="I18:J18"/>
    <mergeCell ref="K18:L18"/>
    <mergeCell ref="A28:M28"/>
    <mergeCell ref="A29:M29"/>
    <mergeCell ref="A30:M30"/>
    <mergeCell ref="A20:M20"/>
    <mergeCell ref="A22:A23"/>
    <mergeCell ref="B22:B23"/>
    <mergeCell ref="C22:C23"/>
    <mergeCell ref="D22:E22"/>
    <mergeCell ref="F22:G22"/>
    <mergeCell ref="H22:I22"/>
  </mergeCells>
  <printOptions/>
  <pageMargins left="0.39" right="0.26" top="1" bottom="0.28" header="0.5" footer="0.2"/>
  <pageSetup fitToHeight="1" fitToWidth="1" horizontalDpi="600" verticalDpi="600" orientation="landscape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R61"/>
  <sheetViews>
    <sheetView workbookViewId="0" topLeftCell="A1">
      <selection activeCell="A55" sqref="A55:L55"/>
    </sheetView>
  </sheetViews>
  <sheetFormatPr defaultColWidth="9.140625" defaultRowHeight="15"/>
  <cols>
    <col min="1" max="1" width="17.57421875" style="0" customWidth="1"/>
    <col min="2" max="2" width="31.421875" style="0" customWidth="1"/>
    <col min="3" max="3" width="17.00390625" style="0" customWidth="1"/>
    <col min="4" max="4" width="19.28125" style="0" customWidth="1"/>
    <col min="5" max="5" width="11.7109375" style="0" customWidth="1"/>
    <col min="6" max="6" width="12.140625" style="0" customWidth="1"/>
    <col min="7" max="7" width="17.7109375" style="0" customWidth="1"/>
    <col min="8" max="8" width="14.7109375" style="0" customWidth="1"/>
    <col min="9" max="9" width="18.140625" style="0" customWidth="1"/>
    <col min="10" max="10" width="12.7109375" style="0" customWidth="1"/>
    <col min="11" max="12" width="13.57421875" style="0" customWidth="1"/>
  </cols>
  <sheetData>
    <row r="1" spans="1:18" ht="15.75">
      <c r="A1" s="83" t="s">
        <v>118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</row>
    <row r="2" spans="1:18" ht="1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15.75">
      <c r="A3" s="83" t="s">
        <v>119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</row>
    <row r="4" spans="1:18" ht="12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10" t="s">
        <v>19</v>
      </c>
      <c r="M4" s="6"/>
      <c r="N4" s="6"/>
      <c r="O4" s="6"/>
      <c r="P4" s="6"/>
      <c r="Q4" s="6"/>
      <c r="R4" s="6"/>
    </row>
    <row r="5" spans="1:18" ht="48" customHeight="1">
      <c r="A5" s="113" t="s">
        <v>66</v>
      </c>
      <c r="B5" s="66" t="s">
        <v>3</v>
      </c>
      <c r="C5" s="66" t="s">
        <v>76</v>
      </c>
      <c r="D5" s="66" t="s">
        <v>81</v>
      </c>
      <c r="E5" s="66" t="s">
        <v>82</v>
      </c>
      <c r="F5" s="66"/>
      <c r="G5" s="66" t="s">
        <v>83</v>
      </c>
      <c r="H5" s="66"/>
      <c r="I5" s="66" t="s">
        <v>84</v>
      </c>
      <c r="J5" s="76" t="s">
        <v>86</v>
      </c>
      <c r="K5" s="76"/>
      <c r="L5" s="66" t="s">
        <v>85</v>
      </c>
      <c r="M5" s="26"/>
      <c r="N5" s="26"/>
      <c r="O5" s="26"/>
      <c r="P5" s="26"/>
      <c r="Q5" s="26"/>
      <c r="R5" s="26"/>
    </row>
    <row r="6" spans="1:18" ht="34.5" customHeight="1">
      <c r="A6" s="114"/>
      <c r="B6" s="66"/>
      <c r="C6" s="66"/>
      <c r="D6" s="66"/>
      <c r="E6" s="66"/>
      <c r="F6" s="66"/>
      <c r="G6" s="66"/>
      <c r="H6" s="66"/>
      <c r="I6" s="66"/>
      <c r="J6" s="11" t="s">
        <v>71</v>
      </c>
      <c r="K6" s="11" t="s">
        <v>72</v>
      </c>
      <c r="L6" s="66"/>
      <c r="M6" s="26"/>
      <c r="N6" s="26"/>
      <c r="O6" s="26"/>
      <c r="P6" s="10"/>
      <c r="Q6" s="26"/>
      <c r="R6" s="26"/>
    </row>
    <row r="7" spans="1:18" ht="15.75">
      <c r="A7" s="11">
        <v>1</v>
      </c>
      <c r="B7" s="11">
        <v>2</v>
      </c>
      <c r="C7" s="18">
        <v>3</v>
      </c>
      <c r="D7" s="18">
        <v>4</v>
      </c>
      <c r="E7" s="65">
        <v>5</v>
      </c>
      <c r="F7" s="65"/>
      <c r="G7" s="112">
        <v>6</v>
      </c>
      <c r="H7" s="112"/>
      <c r="I7" s="18">
        <v>7</v>
      </c>
      <c r="J7" s="18">
        <v>8</v>
      </c>
      <c r="K7" s="18">
        <v>9</v>
      </c>
      <c r="L7" s="18">
        <v>10</v>
      </c>
      <c r="M7" s="26"/>
      <c r="N7" s="26"/>
      <c r="O7" s="26"/>
      <c r="P7" s="10"/>
      <c r="Q7" s="26"/>
      <c r="R7" s="26"/>
    </row>
    <row r="8" spans="1:18" ht="15.75" customHeight="1">
      <c r="A8" s="36">
        <v>2111</v>
      </c>
      <c r="B8" s="41" t="s">
        <v>163</v>
      </c>
      <c r="C8" s="11">
        <v>2322193</v>
      </c>
      <c r="D8" s="11">
        <v>2322193</v>
      </c>
      <c r="E8" s="108"/>
      <c r="F8" s="109"/>
      <c r="G8" s="110"/>
      <c r="H8" s="111"/>
      <c r="I8" s="18"/>
      <c r="J8" s="18"/>
      <c r="K8" s="18"/>
      <c r="L8" s="28">
        <f>D8+G8</f>
        <v>2322193</v>
      </c>
      <c r="M8" s="26"/>
      <c r="N8" s="26"/>
      <c r="O8" s="26"/>
      <c r="P8" s="10"/>
      <c r="Q8" s="26"/>
      <c r="R8" s="26"/>
    </row>
    <row r="9" spans="1:18" ht="15.75" customHeight="1">
      <c r="A9" s="36">
        <v>2120</v>
      </c>
      <c r="B9" s="35" t="s">
        <v>164</v>
      </c>
      <c r="C9" s="11">
        <v>417845</v>
      </c>
      <c r="D9" s="11">
        <v>417690</v>
      </c>
      <c r="E9" s="108"/>
      <c r="F9" s="109"/>
      <c r="G9" s="110"/>
      <c r="H9" s="111"/>
      <c r="I9" s="18"/>
      <c r="J9" s="18"/>
      <c r="K9" s="18"/>
      <c r="L9" s="28">
        <f aca="true" t="shared" si="0" ref="L9:L20">D9+G9</f>
        <v>417690</v>
      </c>
      <c r="M9" s="26"/>
      <c r="N9" s="26"/>
      <c r="O9" s="26"/>
      <c r="P9" s="10"/>
      <c r="Q9" s="26"/>
      <c r="R9" s="26"/>
    </row>
    <row r="10" spans="1:18" ht="15.75" customHeight="1">
      <c r="A10" s="36">
        <v>2200</v>
      </c>
      <c r="B10" s="35" t="s">
        <v>165</v>
      </c>
      <c r="C10" s="11">
        <f>SUM(C11:C14)</f>
        <v>159281</v>
      </c>
      <c r="D10" s="11">
        <f>SUM(D11:D14)</f>
        <v>159268</v>
      </c>
      <c r="E10" s="108"/>
      <c r="F10" s="109"/>
      <c r="G10" s="110"/>
      <c r="H10" s="111"/>
      <c r="I10" s="18"/>
      <c r="J10" s="18"/>
      <c r="K10" s="18"/>
      <c r="L10" s="28">
        <f t="shared" si="0"/>
        <v>159268</v>
      </c>
      <c r="M10" s="26"/>
      <c r="N10" s="26"/>
      <c r="O10" s="26"/>
      <c r="P10" s="10"/>
      <c r="Q10" s="26"/>
      <c r="R10" s="26"/>
    </row>
    <row r="11" spans="1:18" ht="25.5">
      <c r="A11" s="36">
        <v>2210</v>
      </c>
      <c r="B11" s="35" t="s">
        <v>166</v>
      </c>
      <c r="C11" s="11">
        <v>62299</v>
      </c>
      <c r="D11" s="11">
        <v>62299</v>
      </c>
      <c r="E11" s="108"/>
      <c r="F11" s="109"/>
      <c r="G11" s="110"/>
      <c r="H11" s="111"/>
      <c r="I11" s="18"/>
      <c r="J11" s="18"/>
      <c r="K11" s="18"/>
      <c r="L11" s="28">
        <f t="shared" si="0"/>
        <v>62299</v>
      </c>
      <c r="M11" s="26"/>
      <c r="N11" s="26"/>
      <c r="O11" s="26"/>
      <c r="P11" s="10"/>
      <c r="Q11" s="26"/>
      <c r="R11" s="26"/>
    </row>
    <row r="12" spans="1:18" ht="16.5" customHeight="1">
      <c r="A12" s="36">
        <v>2240</v>
      </c>
      <c r="B12" s="35" t="s">
        <v>243</v>
      </c>
      <c r="C12" s="11">
        <v>22744</v>
      </c>
      <c r="D12" s="11">
        <v>22744</v>
      </c>
      <c r="E12" s="108"/>
      <c r="F12" s="109"/>
      <c r="G12" s="110"/>
      <c r="H12" s="111"/>
      <c r="I12" s="18"/>
      <c r="J12" s="18"/>
      <c r="K12" s="18"/>
      <c r="L12" s="28">
        <f t="shared" si="0"/>
        <v>22744</v>
      </c>
      <c r="M12" s="26"/>
      <c r="N12" s="26"/>
      <c r="O12" s="26"/>
      <c r="P12" s="10"/>
      <c r="Q12" s="26"/>
      <c r="R12" s="26"/>
    </row>
    <row r="13" spans="1:18" ht="15.75" customHeight="1">
      <c r="A13" s="36">
        <v>2250</v>
      </c>
      <c r="B13" s="35" t="s">
        <v>168</v>
      </c>
      <c r="C13" s="11">
        <v>4993</v>
      </c>
      <c r="D13" s="11">
        <v>4993</v>
      </c>
      <c r="E13" s="108"/>
      <c r="F13" s="109"/>
      <c r="G13" s="110"/>
      <c r="H13" s="111"/>
      <c r="I13" s="18"/>
      <c r="J13" s="18"/>
      <c r="K13" s="18"/>
      <c r="L13" s="28">
        <f t="shared" si="0"/>
        <v>4993</v>
      </c>
      <c r="M13" s="26"/>
      <c r="N13" s="26"/>
      <c r="O13" s="26"/>
      <c r="P13" s="10"/>
      <c r="Q13" s="26"/>
      <c r="R13" s="26"/>
    </row>
    <row r="14" spans="1:18" ht="25.5">
      <c r="A14" s="36">
        <v>2270</v>
      </c>
      <c r="B14" s="35" t="s">
        <v>169</v>
      </c>
      <c r="C14" s="11">
        <f>SUM(C15:C17)</f>
        <v>69245</v>
      </c>
      <c r="D14" s="11">
        <f>SUM(D15:D17)</f>
        <v>69232</v>
      </c>
      <c r="E14" s="108"/>
      <c r="F14" s="109"/>
      <c r="G14" s="110"/>
      <c r="H14" s="111"/>
      <c r="I14" s="18"/>
      <c r="J14" s="18"/>
      <c r="K14" s="18"/>
      <c r="L14" s="28">
        <f t="shared" si="0"/>
        <v>69232</v>
      </c>
      <c r="M14" s="26"/>
      <c r="N14" s="26"/>
      <c r="O14" s="26"/>
      <c r="P14" s="10"/>
      <c r="Q14" s="26"/>
      <c r="R14" s="26"/>
    </row>
    <row r="15" spans="1:18" ht="25.5">
      <c r="A15" s="36">
        <v>2272</v>
      </c>
      <c r="B15" s="35" t="s">
        <v>170</v>
      </c>
      <c r="C15" s="11">
        <v>1681</v>
      </c>
      <c r="D15" s="11">
        <v>1680</v>
      </c>
      <c r="E15" s="108"/>
      <c r="F15" s="109"/>
      <c r="G15" s="110"/>
      <c r="H15" s="111"/>
      <c r="I15" s="18"/>
      <c r="J15" s="18"/>
      <c r="K15" s="18"/>
      <c r="L15" s="28">
        <f t="shared" si="0"/>
        <v>1680</v>
      </c>
      <c r="M15" s="26"/>
      <c r="N15" s="26"/>
      <c r="O15" s="26"/>
      <c r="P15" s="10"/>
      <c r="Q15" s="26"/>
      <c r="R15" s="26"/>
    </row>
    <row r="16" spans="1:18" ht="15.75" customHeight="1">
      <c r="A16" s="36">
        <v>2273</v>
      </c>
      <c r="B16" s="35" t="s">
        <v>171</v>
      </c>
      <c r="C16" s="11">
        <v>12969</v>
      </c>
      <c r="D16" s="11">
        <v>12969</v>
      </c>
      <c r="E16" s="108"/>
      <c r="F16" s="109"/>
      <c r="G16" s="110"/>
      <c r="H16" s="111"/>
      <c r="I16" s="18"/>
      <c r="J16" s="18"/>
      <c r="K16" s="18"/>
      <c r="L16" s="28">
        <f t="shared" si="0"/>
        <v>12969</v>
      </c>
      <c r="M16" s="26"/>
      <c r="N16" s="26"/>
      <c r="O16" s="26"/>
      <c r="P16" s="10"/>
      <c r="Q16" s="26"/>
      <c r="R16" s="26"/>
    </row>
    <row r="17" spans="1:18" ht="15.75" customHeight="1">
      <c r="A17" s="36">
        <v>2274</v>
      </c>
      <c r="B17" s="35" t="s">
        <v>175</v>
      </c>
      <c r="C17" s="11">
        <v>54595</v>
      </c>
      <c r="D17" s="11">
        <v>54583</v>
      </c>
      <c r="E17" s="108"/>
      <c r="F17" s="109"/>
      <c r="G17" s="110"/>
      <c r="H17" s="111"/>
      <c r="I17" s="18"/>
      <c r="J17" s="18"/>
      <c r="K17" s="18"/>
      <c r="L17" s="28">
        <f t="shared" si="0"/>
        <v>54583</v>
      </c>
      <c r="M17" s="26"/>
      <c r="N17" s="26"/>
      <c r="O17" s="26"/>
      <c r="P17" s="10"/>
      <c r="Q17" s="26"/>
      <c r="R17" s="26"/>
    </row>
    <row r="18" spans="1:18" ht="15.75" customHeight="1">
      <c r="A18" s="36">
        <v>2800</v>
      </c>
      <c r="B18" s="35" t="s">
        <v>173</v>
      </c>
      <c r="C18" s="11">
        <v>64</v>
      </c>
      <c r="D18" s="11">
        <v>64</v>
      </c>
      <c r="E18" s="108"/>
      <c r="F18" s="109"/>
      <c r="G18" s="110"/>
      <c r="H18" s="111"/>
      <c r="I18" s="18"/>
      <c r="J18" s="18"/>
      <c r="K18" s="18"/>
      <c r="L18" s="28">
        <f t="shared" si="0"/>
        <v>64</v>
      </c>
      <c r="M18" s="26"/>
      <c r="N18" s="26"/>
      <c r="O18" s="26"/>
      <c r="P18" s="10"/>
      <c r="Q18" s="26"/>
      <c r="R18" s="26"/>
    </row>
    <row r="19" spans="1:18" ht="15.75" customHeight="1" hidden="1">
      <c r="A19" s="11"/>
      <c r="B19" s="11"/>
      <c r="C19" s="42"/>
      <c r="D19" s="18"/>
      <c r="E19" s="65"/>
      <c r="F19" s="65"/>
      <c r="G19" s="65"/>
      <c r="H19" s="65"/>
      <c r="I19" s="18"/>
      <c r="J19" s="18"/>
      <c r="K19" s="18"/>
      <c r="L19" s="18">
        <f t="shared" si="0"/>
        <v>0</v>
      </c>
      <c r="M19" s="26"/>
      <c r="N19" s="26"/>
      <c r="O19" s="26"/>
      <c r="P19" s="10"/>
      <c r="Q19" s="26"/>
      <c r="R19" s="26"/>
    </row>
    <row r="20" spans="1:18" s="21" customFormat="1" ht="15.75" customHeight="1">
      <c r="A20" s="20"/>
      <c r="B20" s="20" t="s">
        <v>16</v>
      </c>
      <c r="C20" s="43">
        <f>C18+C10+C9+C8</f>
        <v>2899383</v>
      </c>
      <c r="D20" s="28">
        <f>D18+D10+D9+D8</f>
        <v>2899215</v>
      </c>
      <c r="E20" s="107"/>
      <c r="F20" s="107"/>
      <c r="G20" s="107"/>
      <c r="H20" s="107"/>
      <c r="I20" s="28"/>
      <c r="J20" s="28"/>
      <c r="K20" s="28"/>
      <c r="L20" s="28">
        <f t="shared" si="0"/>
        <v>2899215</v>
      </c>
      <c r="M20" s="33"/>
      <c r="N20" s="33"/>
      <c r="O20" s="33"/>
      <c r="P20" s="33"/>
      <c r="Q20" s="33"/>
      <c r="R20" s="33"/>
    </row>
    <row r="21" spans="1:18" ht="6.75" customHeight="1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1:18" ht="15.75">
      <c r="A22" s="83" t="s">
        <v>120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26"/>
      <c r="N22" s="26"/>
      <c r="O22" s="26"/>
      <c r="P22" s="26"/>
      <c r="Q22" s="26"/>
      <c r="R22" s="26"/>
    </row>
    <row r="23" spans="1:18" ht="15.7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10" t="s">
        <v>19</v>
      </c>
      <c r="M23" s="26"/>
      <c r="N23" s="26"/>
      <c r="O23" s="26"/>
      <c r="P23" s="26"/>
      <c r="Q23" s="26"/>
      <c r="R23" s="26"/>
    </row>
    <row r="24" spans="1:18" ht="15.75">
      <c r="A24" s="95" t="s">
        <v>66</v>
      </c>
      <c r="B24" s="101" t="s">
        <v>3</v>
      </c>
      <c r="C24" s="105" t="s">
        <v>4</v>
      </c>
      <c r="D24" s="105"/>
      <c r="E24" s="105"/>
      <c r="F24" s="105"/>
      <c r="G24" s="105"/>
      <c r="H24" s="106" t="s">
        <v>11</v>
      </c>
      <c r="I24" s="106"/>
      <c r="J24" s="106"/>
      <c r="K24" s="106"/>
      <c r="L24" s="106"/>
      <c r="M24" s="26"/>
      <c r="N24" s="26"/>
      <c r="O24" s="26"/>
      <c r="P24" s="26"/>
      <c r="Q24" s="26"/>
      <c r="R24" s="26"/>
    </row>
    <row r="25" spans="1:18" ht="42" customHeight="1">
      <c r="A25" s="96"/>
      <c r="B25" s="104"/>
      <c r="C25" s="103" t="s">
        <v>67</v>
      </c>
      <c r="D25" s="103" t="s">
        <v>68</v>
      </c>
      <c r="E25" s="103" t="s">
        <v>69</v>
      </c>
      <c r="F25" s="103"/>
      <c r="G25" s="101" t="s">
        <v>73</v>
      </c>
      <c r="H25" s="103" t="s">
        <v>70</v>
      </c>
      <c r="I25" s="101" t="s">
        <v>75</v>
      </c>
      <c r="J25" s="103" t="s">
        <v>69</v>
      </c>
      <c r="K25" s="103"/>
      <c r="L25" s="101" t="s">
        <v>74</v>
      </c>
      <c r="M25" s="26"/>
      <c r="N25" s="26"/>
      <c r="O25" s="26"/>
      <c r="P25" s="26"/>
      <c r="Q25" s="26"/>
      <c r="R25" s="26"/>
    </row>
    <row r="26" spans="1:18" ht="31.5" customHeight="1">
      <c r="A26" s="97"/>
      <c r="B26" s="102"/>
      <c r="C26" s="103"/>
      <c r="D26" s="103"/>
      <c r="E26" s="22" t="s">
        <v>71</v>
      </c>
      <c r="F26" s="22" t="s">
        <v>72</v>
      </c>
      <c r="G26" s="102"/>
      <c r="H26" s="103"/>
      <c r="I26" s="102"/>
      <c r="J26" s="22" t="s">
        <v>71</v>
      </c>
      <c r="K26" s="22" t="s">
        <v>72</v>
      </c>
      <c r="L26" s="102"/>
      <c r="M26" s="26"/>
      <c r="N26" s="26"/>
      <c r="O26" s="26"/>
      <c r="P26" s="26"/>
      <c r="Q26" s="26"/>
      <c r="R26" s="26"/>
    </row>
    <row r="27" spans="1:18" ht="15.75">
      <c r="A27" s="11">
        <v>1</v>
      </c>
      <c r="B27" s="11">
        <v>2</v>
      </c>
      <c r="C27" s="11">
        <v>3</v>
      </c>
      <c r="D27" s="11">
        <v>4</v>
      </c>
      <c r="E27" s="11">
        <v>5</v>
      </c>
      <c r="F27" s="11">
        <v>6</v>
      </c>
      <c r="G27" s="11">
        <v>7</v>
      </c>
      <c r="H27" s="11">
        <v>8</v>
      </c>
      <c r="I27" s="11">
        <v>9</v>
      </c>
      <c r="J27" s="11">
        <v>10</v>
      </c>
      <c r="K27" s="11">
        <v>11</v>
      </c>
      <c r="L27" s="11">
        <v>12</v>
      </c>
      <c r="M27" s="26"/>
      <c r="N27" s="26"/>
      <c r="O27" s="26"/>
      <c r="P27" s="26"/>
      <c r="Q27" s="26"/>
      <c r="R27" s="26"/>
    </row>
    <row r="28" spans="1:18" ht="15.75" customHeight="1">
      <c r="A28" s="36">
        <v>2111</v>
      </c>
      <c r="B28" s="35" t="s">
        <v>163</v>
      </c>
      <c r="C28" s="29">
        <v>2609421</v>
      </c>
      <c r="D28" s="11"/>
      <c r="E28" s="11"/>
      <c r="F28" s="11"/>
      <c r="G28" s="20">
        <f>C28-E28</f>
        <v>2609421</v>
      </c>
      <c r="H28" s="115">
        <v>3216550</v>
      </c>
      <c r="I28" s="116"/>
      <c r="J28" s="116"/>
      <c r="K28" s="116"/>
      <c r="L28" s="117">
        <f>H28-J28</f>
        <v>3216550</v>
      </c>
      <c r="M28" s="26"/>
      <c r="N28" s="26"/>
      <c r="O28" s="26"/>
      <c r="P28" s="26"/>
      <c r="Q28" s="26"/>
      <c r="R28" s="26"/>
    </row>
    <row r="29" spans="1:18" ht="15.75" customHeight="1">
      <c r="A29" s="36">
        <v>2120</v>
      </c>
      <c r="B29" s="35" t="s">
        <v>164</v>
      </c>
      <c r="C29" s="29">
        <v>459500</v>
      </c>
      <c r="D29" s="11"/>
      <c r="E29" s="11"/>
      <c r="F29" s="11"/>
      <c r="G29" s="20">
        <f aca="true" t="shared" si="1" ref="G29:G40">C29-E29</f>
        <v>459500</v>
      </c>
      <c r="H29" s="115">
        <v>558050</v>
      </c>
      <c r="I29" s="116"/>
      <c r="J29" s="116"/>
      <c r="K29" s="116"/>
      <c r="L29" s="117">
        <f aca="true" t="shared" si="2" ref="L29:L40">H29-J29</f>
        <v>558050</v>
      </c>
      <c r="M29" s="26"/>
      <c r="N29" s="26"/>
      <c r="O29" s="26"/>
      <c r="P29" s="26"/>
      <c r="Q29" s="26"/>
      <c r="R29" s="26"/>
    </row>
    <row r="30" spans="1:18" ht="15.75" customHeight="1">
      <c r="A30" s="36">
        <v>2200</v>
      </c>
      <c r="B30" s="35" t="s">
        <v>165</v>
      </c>
      <c r="C30" s="29">
        <f>SUM(C31:C34)</f>
        <v>180504</v>
      </c>
      <c r="D30" s="11"/>
      <c r="E30" s="11"/>
      <c r="F30" s="11"/>
      <c r="G30" s="20">
        <f>C30-E30</f>
        <v>180504</v>
      </c>
      <c r="H30" s="115">
        <f>SUM(H31:H34)</f>
        <v>169380</v>
      </c>
      <c r="I30" s="116"/>
      <c r="J30" s="116"/>
      <c r="K30" s="116"/>
      <c r="L30" s="117">
        <f t="shared" si="2"/>
        <v>169380</v>
      </c>
      <c r="M30" s="26"/>
      <c r="N30" s="26"/>
      <c r="O30" s="26"/>
      <c r="P30" s="26"/>
      <c r="Q30" s="26"/>
      <c r="R30" s="26"/>
    </row>
    <row r="31" spans="1:18" ht="25.5">
      <c r="A31" s="36">
        <v>2210</v>
      </c>
      <c r="B31" s="35" t="s">
        <v>166</v>
      </c>
      <c r="C31" s="29">
        <v>60000</v>
      </c>
      <c r="D31" s="11"/>
      <c r="E31" s="11"/>
      <c r="F31" s="11"/>
      <c r="G31" s="20">
        <f t="shared" si="1"/>
        <v>60000</v>
      </c>
      <c r="H31" s="115">
        <v>65000</v>
      </c>
      <c r="I31" s="116"/>
      <c r="J31" s="116"/>
      <c r="K31" s="116"/>
      <c r="L31" s="117">
        <f t="shared" si="2"/>
        <v>65000</v>
      </c>
      <c r="M31" s="26"/>
      <c r="N31" s="26"/>
      <c r="O31" s="26"/>
      <c r="P31" s="26"/>
      <c r="Q31" s="26"/>
      <c r="R31" s="26"/>
    </row>
    <row r="32" spans="1:18" ht="16.5" customHeight="1">
      <c r="A32" s="36">
        <v>2240</v>
      </c>
      <c r="B32" s="35" t="s">
        <v>243</v>
      </c>
      <c r="C32" s="29">
        <v>26000</v>
      </c>
      <c r="D32" s="11"/>
      <c r="E32" s="11"/>
      <c r="F32" s="11"/>
      <c r="G32" s="20">
        <f t="shared" si="1"/>
        <v>26000</v>
      </c>
      <c r="H32" s="115">
        <v>28000</v>
      </c>
      <c r="I32" s="116"/>
      <c r="J32" s="116"/>
      <c r="K32" s="116"/>
      <c r="L32" s="117">
        <f t="shared" si="2"/>
        <v>28000</v>
      </c>
      <c r="M32" s="26"/>
      <c r="N32" s="26"/>
      <c r="O32" s="26"/>
      <c r="P32" s="26"/>
      <c r="Q32" s="26"/>
      <c r="R32" s="26"/>
    </row>
    <row r="33" spans="1:18" ht="15.75" customHeight="1">
      <c r="A33" s="36">
        <v>2250</v>
      </c>
      <c r="B33" s="35" t="s">
        <v>168</v>
      </c>
      <c r="C33" s="29">
        <v>5000</v>
      </c>
      <c r="D33" s="11"/>
      <c r="E33" s="11"/>
      <c r="F33" s="11"/>
      <c r="G33" s="20">
        <f t="shared" si="1"/>
        <v>5000</v>
      </c>
      <c r="H33" s="115">
        <v>5400</v>
      </c>
      <c r="I33" s="116"/>
      <c r="J33" s="116"/>
      <c r="K33" s="116"/>
      <c r="L33" s="117">
        <f t="shared" si="2"/>
        <v>5400</v>
      </c>
      <c r="M33" s="26"/>
      <c r="N33" s="26"/>
      <c r="O33" s="26"/>
      <c r="P33" s="26"/>
      <c r="Q33" s="26"/>
      <c r="R33" s="26"/>
    </row>
    <row r="34" spans="1:18" ht="25.5">
      <c r="A34" s="36">
        <v>2270</v>
      </c>
      <c r="B34" s="35" t="s">
        <v>169</v>
      </c>
      <c r="C34" s="29">
        <f>SUM(C35:C37)</f>
        <v>89504</v>
      </c>
      <c r="D34" s="11"/>
      <c r="E34" s="11"/>
      <c r="F34" s="11"/>
      <c r="G34" s="20">
        <f t="shared" si="1"/>
        <v>89504</v>
      </c>
      <c r="H34" s="115">
        <f>SUM(H35:H37)</f>
        <v>70980</v>
      </c>
      <c r="I34" s="116"/>
      <c r="J34" s="116"/>
      <c r="K34" s="116"/>
      <c r="L34" s="117">
        <f t="shared" si="2"/>
        <v>70980</v>
      </c>
      <c r="M34" s="26"/>
      <c r="N34" s="26"/>
      <c r="O34" s="26"/>
      <c r="P34" s="26"/>
      <c r="Q34" s="26"/>
      <c r="R34" s="26"/>
    </row>
    <row r="35" spans="1:18" ht="25.5">
      <c r="A35" s="36">
        <v>2272</v>
      </c>
      <c r="B35" s="35" t="s">
        <v>170</v>
      </c>
      <c r="C35" s="29">
        <v>1718</v>
      </c>
      <c r="D35" s="11"/>
      <c r="E35" s="11"/>
      <c r="F35" s="11"/>
      <c r="G35" s="20">
        <f t="shared" si="1"/>
        <v>1718</v>
      </c>
      <c r="H35" s="115">
        <v>2315</v>
      </c>
      <c r="I35" s="116"/>
      <c r="J35" s="116"/>
      <c r="K35" s="116"/>
      <c r="L35" s="117">
        <f t="shared" si="2"/>
        <v>2315</v>
      </c>
      <c r="M35" s="26"/>
      <c r="N35" s="26"/>
      <c r="O35" s="26"/>
      <c r="P35" s="26"/>
      <c r="Q35" s="26"/>
      <c r="R35" s="26"/>
    </row>
    <row r="36" spans="1:18" ht="15.75" customHeight="1">
      <c r="A36" s="36">
        <v>2273</v>
      </c>
      <c r="B36" s="35" t="s">
        <v>171</v>
      </c>
      <c r="C36" s="29">
        <v>16849</v>
      </c>
      <c r="D36" s="11"/>
      <c r="E36" s="11"/>
      <c r="F36" s="11"/>
      <c r="G36" s="20">
        <f t="shared" si="1"/>
        <v>16849</v>
      </c>
      <c r="H36" s="115">
        <v>17205</v>
      </c>
      <c r="I36" s="116"/>
      <c r="J36" s="116"/>
      <c r="K36" s="116"/>
      <c r="L36" s="117">
        <f t="shared" si="2"/>
        <v>17205</v>
      </c>
      <c r="M36" s="26"/>
      <c r="N36" s="26"/>
      <c r="O36" s="26"/>
      <c r="P36" s="26"/>
      <c r="Q36" s="26"/>
      <c r="R36" s="26"/>
    </row>
    <row r="37" spans="1:18" ht="15.75" customHeight="1">
      <c r="A37" s="36">
        <v>2274</v>
      </c>
      <c r="B37" s="35" t="s">
        <v>175</v>
      </c>
      <c r="C37" s="29">
        <v>70937</v>
      </c>
      <c r="D37" s="11"/>
      <c r="E37" s="11"/>
      <c r="F37" s="11"/>
      <c r="G37" s="20">
        <f t="shared" si="1"/>
        <v>70937</v>
      </c>
      <c r="H37" s="115">
        <v>51460</v>
      </c>
      <c r="I37" s="116"/>
      <c r="J37" s="116"/>
      <c r="K37" s="116"/>
      <c r="L37" s="117">
        <f t="shared" si="2"/>
        <v>51460</v>
      </c>
      <c r="M37" s="26"/>
      <c r="N37" s="26"/>
      <c r="O37" s="26"/>
      <c r="P37" s="26"/>
      <c r="Q37" s="26"/>
      <c r="R37" s="26"/>
    </row>
    <row r="38" spans="1:18" ht="15.75" customHeight="1">
      <c r="A38" s="36">
        <v>2800</v>
      </c>
      <c r="B38" s="35" t="s">
        <v>173</v>
      </c>
      <c r="C38" s="29">
        <v>100</v>
      </c>
      <c r="D38" s="11"/>
      <c r="E38" s="11"/>
      <c r="F38" s="11"/>
      <c r="G38" s="20">
        <f t="shared" si="1"/>
        <v>100</v>
      </c>
      <c r="H38" s="115">
        <v>150</v>
      </c>
      <c r="I38" s="116"/>
      <c r="J38" s="116"/>
      <c r="K38" s="116"/>
      <c r="L38" s="117">
        <f t="shared" si="2"/>
        <v>150</v>
      </c>
      <c r="M38" s="26"/>
      <c r="N38" s="26"/>
      <c r="O38" s="26"/>
      <c r="P38" s="26"/>
      <c r="Q38" s="26"/>
      <c r="R38" s="26"/>
    </row>
    <row r="39" spans="1:18" ht="15.75" customHeight="1" hidden="1">
      <c r="A39" s="11"/>
      <c r="B39" s="11"/>
      <c r="C39" s="11"/>
      <c r="D39" s="11"/>
      <c r="E39" s="11"/>
      <c r="F39" s="11"/>
      <c r="G39" s="20">
        <f t="shared" si="1"/>
        <v>0</v>
      </c>
      <c r="H39" s="118"/>
      <c r="I39" s="116"/>
      <c r="J39" s="116"/>
      <c r="K39" s="116"/>
      <c r="L39" s="117">
        <f t="shared" si="2"/>
        <v>0</v>
      </c>
      <c r="M39" s="26"/>
      <c r="N39" s="26"/>
      <c r="O39" s="26"/>
      <c r="P39" s="26"/>
      <c r="Q39" s="26"/>
      <c r="R39" s="26"/>
    </row>
    <row r="40" spans="1:18" ht="15.75" customHeight="1">
      <c r="A40" s="11"/>
      <c r="B40" s="20" t="s">
        <v>16</v>
      </c>
      <c r="C40" s="11">
        <f>C38+C28+C29+C30</f>
        <v>3249525</v>
      </c>
      <c r="D40" s="11"/>
      <c r="E40" s="11"/>
      <c r="F40" s="11"/>
      <c r="G40" s="20">
        <f t="shared" si="1"/>
        <v>3249525</v>
      </c>
      <c r="H40" s="116">
        <f>H38+H28+H29+H30</f>
        <v>3944130</v>
      </c>
      <c r="I40" s="116"/>
      <c r="J40" s="116"/>
      <c r="K40" s="116"/>
      <c r="L40" s="117">
        <f t="shared" si="2"/>
        <v>3944130</v>
      </c>
      <c r="M40" s="26"/>
      <c r="N40" s="26"/>
      <c r="O40" s="26"/>
      <c r="P40" s="26"/>
      <c r="Q40" s="26"/>
      <c r="R40" s="26"/>
    </row>
    <row r="41" ht="10.5" customHeight="1"/>
    <row r="42" spans="1:12" ht="15.75" customHeight="1">
      <c r="A42" s="83" t="s">
        <v>121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</row>
    <row r="43" spans="9:12" ht="15.75">
      <c r="I43" s="14"/>
      <c r="J43" s="14"/>
      <c r="K43" s="14"/>
      <c r="L43" s="10" t="s">
        <v>19</v>
      </c>
    </row>
    <row r="44" spans="1:12" ht="15">
      <c r="A44" s="95" t="s">
        <v>66</v>
      </c>
      <c r="B44" s="98" t="s">
        <v>3</v>
      </c>
      <c r="C44" s="67" t="s">
        <v>76</v>
      </c>
      <c r="D44" s="67"/>
      <c r="E44" s="67" t="s">
        <v>77</v>
      </c>
      <c r="F44" s="67" t="s">
        <v>78</v>
      </c>
      <c r="G44" s="67" t="s">
        <v>122</v>
      </c>
      <c r="H44" s="67" t="s">
        <v>123</v>
      </c>
      <c r="I44" s="67" t="s">
        <v>79</v>
      </c>
      <c r="J44" s="67"/>
      <c r="K44" s="67" t="s">
        <v>80</v>
      </c>
      <c r="L44" s="67"/>
    </row>
    <row r="45" spans="1:12" ht="21.75" customHeight="1">
      <c r="A45" s="96"/>
      <c r="B45" s="99"/>
      <c r="C45" s="67"/>
      <c r="D45" s="67"/>
      <c r="E45" s="67"/>
      <c r="F45" s="67"/>
      <c r="G45" s="67"/>
      <c r="H45" s="67"/>
      <c r="I45" s="67"/>
      <c r="J45" s="67"/>
      <c r="K45" s="67"/>
      <c r="L45" s="67"/>
    </row>
    <row r="46" spans="1:12" ht="48.75" customHeight="1">
      <c r="A46" s="97"/>
      <c r="B46" s="100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1:12" ht="15.75">
      <c r="A47" s="11">
        <v>1</v>
      </c>
      <c r="B47" s="11">
        <v>2</v>
      </c>
      <c r="C47" s="94">
        <v>3</v>
      </c>
      <c r="D47" s="94"/>
      <c r="E47" s="18">
        <v>4</v>
      </c>
      <c r="F47" s="18">
        <v>5</v>
      </c>
      <c r="G47" s="18">
        <v>6</v>
      </c>
      <c r="H47" s="18">
        <v>7</v>
      </c>
      <c r="I47" s="65">
        <v>8</v>
      </c>
      <c r="J47" s="65"/>
      <c r="K47" s="65">
        <v>9</v>
      </c>
      <c r="L47" s="65"/>
    </row>
    <row r="48" spans="1:12" ht="15.75">
      <c r="A48" s="11"/>
      <c r="B48" s="11"/>
      <c r="C48" s="91"/>
      <c r="D48" s="91"/>
      <c r="E48" s="15"/>
      <c r="F48" s="15"/>
      <c r="G48" s="15"/>
      <c r="H48" s="15"/>
      <c r="I48" s="92"/>
      <c r="J48" s="93"/>
      <c r="K48" s="92"/>
      <c r="L48" s="93"/>
    </row>
    <row r="49" spans="1:12" ht="15.75" hidden="1">
      <c r="A49" s="11"/>
      <c r="B49" s="11"/>
      <c r="C49" s="91"/>
      <c r="D49" s="91"/>
      <c r="E49" s="15"/>
      <c r="F49" s="15"/>
      <c r="G49" s="15"/>
      <c r="H49" s="15"/>
      <c r="I49" s="92"/>
      <c r="J49" s="93"/>
      <c r="K49" s="92"/>
      <c r="L49" s="93"/>
    </row>
    <row r="50" spans="1:12" ht="21.75" customHeight="1">
      <c r="A50" s="11"/>
      <c r="B50" s="11" t="s">
        <v>16</v>
      </c>
      <c r="C50" s="91" t="s">
        <v>176</v>
      </c>
      <c r="D50" s="91"/>
      <c r="E50" s="15" t="s">
        <v>176</v>
      </c>
      <c r="F50" s="15" t="s">
        <v>176</v>
      </c>
      <c r="G50" s="15" t="s">
        <v>176</v>
      </c>
      <c r="H50" s="15" t="s">
        <v>176</v>
      </c>
      <c r="I50" s="92" t="s">
        <v>176</v>
      </c>
      <c r="J50" s="93"/>
      <c r="K50" s="92"/>
      <c r="L50" s="93"/>
    </row>
    <row r="52" spans="1:12" ht="15.75">
      <c r="A52" s="83" t="s">
        <v>124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</row>
    <row r="53" spans="1:12" ht="34.5" customHeight="1">
      <c r="A53" s="48" t="s">
        <v>244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</row>
    <row r="54" spans="1:12" ht="30.75" customHeight="1">
      <c r="A54" s="83" t="s">
        <v>125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</row>
    <row r="55" spans="1:12" ht="11.25" customHeight="1">
      <c r="A55" s="89" t="s">
        <v>271</v>
      </c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</row>
    <row r="56" spans="1:12" ht="1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ht="22.5" customHeight="1"/>
    <row r="58" spans="1:9" s="44" customFormat="1" ht="18.75">
      <c r="A58" s="71" t="s">
        <v>5</v>
      </c>
      <c r="B58" s="71"/>
      <c r="C58" s="74" t="s">
        <v>9</v>
      </c>
      <c r="D58" s="74"/>
      <c r="E58" s="74"/>
      <c r="H58" s="90" t="s">
        <v>245</v>
      </c>
      <c r="I58" s="90"/>
    </row>
    <row r="59" spans="1:9" ht="16.5" customHeight="1">
      <c r="A59" s="5"/>
      <c r="C59" s="72" t="s">
        <v>6</v>
      </c>
      <c r="D59" s="72"/>
      <c r="E59" s="72"/>
      <c r="F59" s="4"/>
      <c r="G59" s="4"/>
      <c r="H59" s="72" t="s">
        <v>7</v>
      </c>
      <c r="I59" s="72"/>
    </row>
    <row r="60" spans="1:9" s="44" customFormat="1" ht="33.75" customHeight="1">
      <c r="A60" s="70" t="s">
        <v>8</v>
      </c>
      <c r="B60" s="70"/>
      <c r="C60" s="73" t="s">
        <v>9</v>
      </c>
      <c r="D60" s="73"/>
      <c r="E60" s="73"/>
      <c r="F60" s="45"/>
      <c r="G60" s="45"/>
      <c r="H60" s="88" t="s">
        <v>246</v>
      </c>
      <c r="I60" s="88"/>
    </row>
    <row r="61" spans="1:9" ht="16.5" customHeight="1">
      <c r="A61" s="5"/>
      <c r="B61" s="3"/>
      <c r="C61" s="72" t="s">
        <v>6</v>
      </c>
      <c r="D61" s="72"/>
      <c r="E61" s="72"/>
      <c r="F61" s="4"/>
      <c r="G61" s="4"/>
      <c r="H61" s="72" t="s">
        <v>7</v>
      </c>
      <c r="I61" s="72"/>
    </row>
  </sheetData>
  <mergeCells count="88">
    <mergeCell ref="A1:R1"/>
    <mergeCell ref="A3:R3"/>
    <mergeCell ref="A5:A6"/>
    <mergeCell ref="B5:B6"/>
    <mergeCell ref="C5:C6"/>
    <mergeCell ref="D5:D6"/>
    <mergeCell ref="E5:F6"/>
    <mergeCell ref="G5:H6"/>
    <mergeCell ref="I5:I6"/>
    <mergeCell ref="J5:K5"/>
    <mergeCell ref="L5:L6"/>
    <mergeCell ref="E7:F7"/>
    <mergeCell ref="G7:H7"/>
    <mergeCell ref="E8:F8"/>
    <mergeCell ref="G8:H8"/>
    <mergeCell ref="E9:F9"/>
    <mergeCell ref="G9:H9"/>
    <mergeCell ref="E10:F10"/>
    <mergeCell ref="G10:H10"/>
    <mergeCell ref="E11:F11"/>
    <mergeCell ref="G11:H11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A22:L22"/>
    <mergeCell ref="A24:A26"/>
    <mergeCell ref="B24:B26"/>
    <mergeCell ref="C24:G24"/>
    <mergeCell ref="H24:L24"/>
    <mergeCell ref="C25:C26"/>
    <mergeCell ref="D25:D26"/>
    <mergeCell ref="E25:F25"/>
    <mergeCell ref="G25:G26"/>
    <mergeCell ref="H25:H26"/>
    <mergeCell ref="I25:I26"/>
    <mergeCell ref="J25:K25"/>
    <mergeCell ref="L25:L26"/>
    <mergeCell ref="A42:L42"/>
    <mergeCell ref="A44:A46"/>
    <mergeCell ref="B44:B46"/>
    <mergeCell ref="C44:D46"/>
    <mergeCell ref="E44:E46"/>
    <mergeCell ref="K44:L46"/>
    <mergeCell ref="C47:D47"/>
    <mergeCell ref="I47:J47"/>
    <mergeCell ref="K47:L47"/>
    <mergeCell ref="F44:F46"/>
    <mergeCell ref="G44:G46"/>
    <mergeCell ref="H44:H46"/>
    <mergeCell ref="I44:J46"/>
    <mergeCell ref="C48:D48"/>
    <mergeCell ref="I48:J48"/>
    <mergeCell ref="K48:L48"/>
    <mergeCell ref="C49:D49"/>
    <mergeCell ref="I49:J49"/>
    <mergeCell ref="K49:L49"/>
    <mergeCell ref="C50:D50"/>
    <mergeCell ref="I50:J50"/>
    <mergeCell ref="K50:L50"/>
    <mergeCell ref="A52:L52"/>
    <mergeCell ref="A60:B60"/>
    <mergeCell ref="C60:E60"/>
    <mergeCell ref="H60:I60"/>
    <mergeCell ref="A53:L53"/>
    <mergeCell ref="A54:L54"/>
    <mergeCell ref="A55:L55"/>
    <mergeCell ref="A58:B58"/>
    <mergeCell ref="C58:E58"/>
    <mergeCell ref="H58:I58"/>
    <mergeCell ref="C61:E61"/>
    <mergeCell ref="H61:I61"/>
    <mergeCell ref="C59:E59"/>
    <mergeCell ref="H59:I59"/>
  </mergeCells>
  <printOptions/>
  <pageMargins left="0.28" right="0.16" top="0.89" bottom="0.26" header="0.5" footer="0.2"/>
  <pageSetup fitToHeight="2" fitToWidth="1" horizontalDpi="600" verticalDpi="600" orientation="landscape" paperSize="9" scale="71" r:id="rId1"/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2019-11-29T11:51:08Z</cp:lastPrinted>
  <dcterms:created xsi:type="dcterms:W3CDTF">2015-06-05T18:19:34Z</dcterms:created>
  <dcterms:modified xsi:type="dcterms:W3CDTF">2019-12-28T08:20:03Z</dcterms:modified>
  <cp:category/>
  <cp:version/>
  <cp:contentType/>
  <cp:contentStatus/>
</cp:coreProperties>
</file>