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01.01.2020'!$A$1:$M$192</definedName>
  </definedNames>
  <calcPr fullCalcOnLoad="1"/>
</workbook>
</file>

<file path=xl/sharedStrings.xml><?xml version="1.0" encoding="utf-8"?>
<sst xmlns="http://schemas.openxmlformats.org/spreadsheetml/2006/main" count="324" uniqueCount="155">
  <si>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</si>
  <si>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</si>
  <si>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</si>
  <si>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</si>
  <si>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</si>
  <si>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</si>
  <si>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</si>
  <si>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</si>
  <si>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</si>
  <si>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</si>
  <si>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</si>
  <si>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</si>
  <si>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</si>
  <si>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</si>
  <si>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</si>
  <si>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</si>
  <si>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</si>
  <si>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</si>
  <si>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</si>
  <si>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</si>
  <si>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</si>
  <si>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</si>
  <si>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</si>
  <si>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</si>
  <si>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</si>
  <si>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</si>
  <si>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</si>
  <si>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</si>
  <si>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</si>
  <si>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</si>
  <si>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</si>
  <si>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</si>
  <si>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</si>
  <si>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</si>
  <si>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</si>
  <si>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</si>
  <si>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</si>
  <si>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</si>
  <si>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</si>
  <si>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</si>
  <si>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</si>
  <si>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</si>
  <si>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</si>
  <si>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</si>
  <si>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_2019__ рік</t>
  </si>
  <si>
    <t>Управління культури Колмийської міської ради</t>
  </si>
  <si>
    <t>од.</t>
  </si>
  <si>
    <t>грн.</t>
  </si>
  <si>
    <t>%</t>
  </si>
  <si>
    <t>розрахунок</t>
  </si>
  <si>
    <t>кі-ть об'єктів</t>
  </si>
  <si>
    <t>згідно акту</t>
  </si>
  <si>
    <t>кошторис на 2019 рік</t>
  </si>
  <si>
    <t>штатний розпис на 2019 рік</t>
  </si>
  <si>
    <t>О828</t>
  </si>
  <si>
    <t>Забезпечення проведення організації культурного дозвілля населення, зміцнення культурних традицій та роботи гуртків, аматорських колективів</t>
  </si>
  <si>
    <t>Придбання обладнання і предметів довгострокового користування</t>
  </si>
  <si>
    <t>1.1 Забезпечення проведення організації культурного дозвілля населення, зміцнення культурних традицій та роботи гуртків, аматорських колективів</t>
  </si>
  <si>
    <t>1.2  Поточний ремонт міського палацу культури "Народний дім" по вул. Театральна, 27 м. Коломия (ремонт приміщень, перекриття та даху)</t>
  </si>
  <si>
    <t>1.3 Монтаж, пусконалагоджування охоронної системи сигналізації приміщення МПК "Народний дім"</t>
  </si>
  <si>
    <t>1.4 Електромонтажні роботи по установці телекомунікаційної проводки та підключення до мережі Інтернет приміщення МПК "Народний дім"</t>
  </si>
  <si>
    <t>1.5 Поточний ремонт даху приміщення по вулиці Петлюри, 11 (укріплення та  заміна окремих елементів даху)</t>
  </si>
  <si>
    <t>1.6 Поточний ремонт міського палацу культури "Народний дім" по вул. Театральна, 27  м. Коломия (ремонт фасаду)</t>
  </si>
  <si>
    <t>1.7  Поточний ремонт електрообладнання Народного дому с. Товмачик</t>
  </si>
  <si>
    <t xml:space="preserve">1.6 Поточний ремонт міського палацу культури "Народний дім" по вул. Театральна, 27  м. Коломия (ремонт фасаду)
</t>
  </si>
  <si>
    <t>Капітальні видатки на придбання обладнання</t>
  </si>
  <si>
    <t>Завдання 1</t>
  </si>
  <si>
    <t>кількість установ, всього</t>
  </si>
  <si>
    <t>мережа</t>
  </si>
  <si>
    <t>в. т. ч. палаців</t>
  </si>
  <si>
    <t>художні аматорські колективи, які носять звання "Народний"</t>
  </si>
  <si>
    <t>звітність установи</t>
  </si>
  <si>
    <t>кількість гуртків</t>
  </si>
  <si>
    <t>кількість ставок МПК "Народний дім" - всього</t>
  </si>
  <si>
    <t>кількість  ставок керівних працівників</t>
  </si>
  <si>
    <t>кількість ставок спеціалістів</t>
  </si>
  <si>
    <t>кількість ставок обслуговуючого та технічного персоналу</t>
  </si>
  <si>
    <t>видатки загального фонду на забезпечення діяльності палаців</t>
  </si>
  <si>
    <t>кількість відвідувачів-всього</t>
  </si>
  <si>
    <t>в т. ч. за реалізованими квитками</t>
  </si>
  <si>
    <t>в т. ч. безкоштовно</t>
  </si>
  <si>
    <t>Кількість заходів, які забезпечують організацію культурного дозвілля населення</t>
  </si>
  <si>
    <t>перелік культурно-мистецьких заходів</t>
  </si>
  <si>
    <t>плановий обсяг доходів</t>
  </si>
  <si>
    <t>в. т.ч. доходи від реалізації квитків</t>
  </si>
  <si>
    <t>кількість реалізованих квитків</t>
  </si>
  <si>
    <t>шт.</t>
  </si>
  <si>
    <t>середня вартість одного квитка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</si>
  <si>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</si>
  <si>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</si>
  <si>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по відношенню до фактичного показника попереднього періоду</t>
  </si>
  <si>
    <t>динаміка збільшення заходів у плановому періоді по відношенню до фактичного показника попереднього періоду</t>
  </si>
  <si>
    <t>1.2 Поточний ремонт міського палацу культури "Народний дім" по вул. Театральна, 27 м. Коломия (ремонт приміщень, перекриття та даху)</t>
  </si>
  <si>
    <t xml:space="preserve"> Обсяг видатків на поточний ремонт міського палацу культури "Народний дім" по вул. Театральна, 27 м. Коломия (ремонт приміщень, перекриття та даху)</t>
  </si>
  <si>
    <t>акт приймання виконаних будівельних робіт</t>
  </si>
  <si>
    <t>кількість квадратних метрів приміщення на яких планується поточний ремонт</t>
  </si>
  <si>
    <t>м.кв.</t>
  </si>
  <si>
    <t>середня вартість поточного ремонту одного метра квадратного МПК "Народний дім" по вул. Театральна, 27</t>
  </si>
  <si>
    <t>відсоток забезпеченості поточним ремонтом міського палацу культури "Народний дім" по вул. Театральна, 27 м. Коломия</t>
  </si>
  <si>
    <t>Обсяг видатків на монтаж, пусконалагоджування охоронної системи сигналізації приміщення МПК "Народний дім"</t>
  </si>
  <si>
    <t>акт приймання виконаних підрядних робіт</t>
  </si>
  <si>
    <t>кількість кабінетів облаштованих системою сигналізації охорони</t>
  </si>
  <si>
    <t>кі-ль каб.</t>
  </si>
  <si>
    <t>акт виконаних робіт</t>
  </si>
  <si>
    <t>середня вартість облаштування одного кабінета системою сигналізації охорони</t>
  </si>
  <si>
    <t>відсоток забезпеченості системою сигналізацій охорони (3 кабінети)</t>
  </si>
  <si>
    <t>Обсяг видатків на електромонтажні роботи по установці телекомунікаційної проводки та підключення до мережі Інтернет приміщення МПК "Народний дім"</t>
  </si>
  <si>
    <t>акт надання послуг</t>
  </si>
  <si>
    <t>кількість об'єктів по установці телекомунікаційної проводки та підклучення до мережі Інтернет</t>
  </si>
  <si>
    <t>середня вартість облаштування телекомунікаційної проводки та підключення до мережі Інтернет в приміщенні МПК "Народний дім"</t>
  </si>
  <si>
    <t>відсоток забезпеченості облаштуванням телекомунікаційної проводки та підключення до мережі Інтернет в приміщенні  МПК "Народний дім"</t>
  </si>
  <si>
    <t>1.5 Поточний ремонт даху приміщення по вулиці Петлюри, 11 (укріплення та заміна окремих елементів даху)</t>
  </si>
  <si>
    <t>Обсяг видатків на поточний ремонт даху приміщення по вулиці Петлюри, 11 (укріплення та заміна окремих елементів даху)</t>
  </si>
  <si>
    <t>кількість квадратних метрів приміщення по вулиці Петлюри, 11 на яких планується поточний ремонт</t>
  </si>
  <si>
    <t>загальна кількість квадратних метрів приміщення по вулиці Петлюри, 11</t>
  </si>
  <si>
    <t>м. кв</t>
  </si>
  <si>
    <t>технічний паспорт приміщення по вулиці Петлюри, 11</t>
  </si>
  <si>
    <t xml:space="preserve">середня вартість одного метра квадратного поточного ремонту приміщення по вулиці Петлюри, 11 </t>
  </si>
  <si>
    <t>відсоток забезпеченості поточного ремонту даху приміщення по вулиці Петлюри,11</t>
  </si>
  <si>
    <t>Обсяг видатків на поточний ремонт міського палацу культури "Народний дім" по вул. Театральна, 27 м. Коломия (ремонт фасаду)</t>
  </si>
  <si>
    <t>кошторис на 2019 рік, акт приймання виконаних робіт</t>
  </si>
  <si>
    <t>кількість квадратних метрів на яких планується провести поточний ремонт</t>
  </si>
  <si>
    <t xml:space="preserve">середня вартість поточного ремонту одного метра квадратного МПК "Народний дім" по вул. Театральна, 27 </t>
  </si>
  <si>
    <t xml:space="preserve">якості </t>
  </si>
  <si>
    <t>обсяг видатків на поточний ремонт електрообладнання Народного дому с. Товмачик</t>
  </si>
  <si>
    <t>кошторис, акт приймання виконаних будівельних робіт</t>
  </si>
  <si>
    <t>кількість об'єктів на яких планується провести ремонт електообладнання</t>
  </si>
  <si>
    <t>середня вартість поточного ремонту електрообладнання Народного дому с. Товмачик</t>
  </si>
  <si>
    <t>відсоток забезпеченості поточного ремонту електрообладнання Народного дому с. Товмачик</t>
  </si>
  <si>
    <t>Завдання 2</t>
  </si>
  <si>
    <t>затрати</t>
  </si>
  <si>
    <t>Обсяг видатків на придбання обладнання довгострокового користування для Будинку культури с. Саджавка</t>
  </si>
  <si>
    <t>кошторис видатків, накладна</t>
  </si>
  <si>
    <t>кількість предметів довгострокового користвання, які будуть придбані для Будинку культури с Саджавка</t>
  </si>
  <si>
    <t>потреба</t>
  </si>
  <si>
    <t>середні витрати на  придбання обладнання довгострокового користування</t>
  </si>
  <si>
    <t xml:space="preserve">відсоток забезпеченості обладнанням і предметами довгострокового користування </t>
  </si>
  <si>
    <t>Організація діяльності творчих колективів, гуртків, студій, любительських об'єднань та клубів за інтересами інших клубних формувань, забезпечення умов для розвитку аматорської народної творчості,формування громадської думки, духовного розвитку</t>
  </si>
  <si>
    <t>5. Мета бюджетної програми:  Надання послуг з організації культурного дозвілля населення, зміцнення національно-культурних традицій___________________</t>
  </si>
  <si>
    <t>звітність про діяльність клубного закладу за 2019 рік (7-нк річна)</t>
  </si>
  <si>
    <t>Відхилення касових видатків від планового показника по спеціальному фонду: накопичення коштів на рахунку для здійснення господарських операцій в майбутньому періоді</t>
  </si>
  <si>
    <t>Забезпечення діяльності палаців і будинків культури, клубів, центрів дозвілля та інших клубних закладів</t>
  </si>
  <si>
    <t>Організація дозвілля різновікових груп населення, у тому числі проведення вечорів відпочинку, дискотек, молодіжних балів, карнавалів, дитячих ранків та інших розважальних програм</t>
  </si>
  <si>
    <t>6. Завдання бюджетної програми __</t>
  </si>
  <si>
    <t>Розбіжності між касовими видатками та затвердженим планом виникли внаслідок фактичної оплати послуг. Відхилення касових видатків від планового показника по спеціальному фонду: накопичення коштів на рахунку для здійснення господарських операцій в мабутньому періоді</t>
  </si>
  <si>
    <t>Розбіжність між фактичними та затвердженими результативними показниками у зв'язку з тим, що з 01.01.2019  року приєдналося 5 клубів сільських територіальних громад (с. Воскресинці, Шепарівці, Товмачик, Іванівці, Саджавка) згідно рішення Коломийської міської ради від 21.02.2019 р. №3438-41/2019 "Про передачу на баланс майна сільських рад".</t>
  </si>
  <si>
    <t>Розбіжносте між фактичними та затвердженими результативними показниками немає</t>
  </si>
  <si>
    <t xml:space="preserve"> Розбіжностей між фактичними та затвердженими результативними показниками немає</t>
  </si>
  <si>
    <t>Розбіжностей між фактичними та затвердженими результативними показниками немає</t>
  </si>
  <si>
    <r>
      <rPr>
        <u val="single"/>
        <sz val="12"/>
        <color indexed="8"/>
        <rFont val="Times New Roman"/>
        <family val="1"/>
      </rPr>
      <t>актуальності бюджетної програми</t>
    </r>
    <r>
      <rPr>
        <sz val="12"/>
        <color indexed="8"/>
        <rFont val="Times New Roman"/>
        <family val="1"/>
      </rPr>
      <t xml:space="preserve">: актуальна, сприяє духовному та культурному розвитку населення;
</t>
    </r>
    <r>
      <rPr>
        <u val="single"/>
        <sz val="12"/>
        <color indexed="8"/>
        <rFont val="Times New Roman"/>
        <family val="1"/>
      </rPr>
      <t>ефективності бюджетної програми</t>
    </r>
    <r>
      <rPr>
        <sz val="12"/>
        <color indexed="8"/>
        <rFont val="Times New Roman"/>
        <family val="1"/>
      </rPr>
      <t xml:space="preserve">: забезпечує організацію культурного дозвілля населення;
</t>
    </r>
    <r>
      <rPr>
        <u val="single"/>
        <sz val="12"/>
        <color indexed="8"/>
        <rFont val="Times New Roman"/>
        <family val="1"/>
      </rPr>
      <t>корисності бюджетної програми</t>
    </r>
    <r>
      <rPr>
        <sz val="12"/>
        <color indexed="8"/>
        <rFont val="Times New Roman"/>
        <family val="1"/>
      </rPr>
      <t xml:space="preserve">: забезпечення вільного розвитку культурно-мистецьких процесів, сприяння доступності культурної діяльності для кожного громадянина міста Коломиї та сільських територіальних громад.
</t>
    </r>
    <r>
      <rPr>
        <u val="single"/>
        <sz val="12"/>
        <color indexed="8"/>
        <rFont val="Times New Roman"/>
        <family val="1"/>
      </rPr>
      <t>довгострокових наслідків бюджетної програми</t>
    </r>
    <r>
      <rPr>
        <sz val="12"/>
        <color indexed="8"/>
        <rFont val="Times New Roman"/>
        <family val="1"/>
      </rPr>
      <t>: виховання культурної нації.</t>
    </r>
  </si>
  <si>
    <t>Мандрусяк У. І.</t>
  </si>
  <si>
    <t>Бежук Г. Я.</t>
  </si>
  <si>
    <t>Касові видатки за 12 місяців 2019 року становлять 5657340,82 грн. (загальний фонд - 5321395,74 грн., спеціальний фонд -335945,08 грн.) що менше на 14305,18 грн від видатків затверджених паспортом і складає 99,75 відсотків річного плану. Відхилення касових видатків від планового показника по загальному фонду: фактична оплата рахунків. Відхилення касових видатків від планового показника по спеціальному фонду: накопичення коштів на рахунку для здійснення господарстких операцій в майбутньому періоді. З 01.01.2019 року приєдналося 5 клубів сільських територіальних громад, а саме с. Воскресинці, Шепарівці, Товмачик, Іванівці, Саджавка у зв'язку із цим збільшилася кількість відвідувачів та кількість заходів. Кредиторська заборгованість за підсумками 2019 року (станом на 01.01.2020 р.) відсутня.</t>
  </si>
  <si>
    <t>Відхилення касових видатків від затвердженого показника по загальному фонду виникли внаслідок фактичної оплати рахунків. Кількість установ зменшелася згідно погодження Міністерства культури України №1987/33/15-19 від 29.11.2019 р. "Про виключення з базової мережі закладів культури клубу села Кубаївка Надвірнянського раону Івано-Франківської області". Зменшилася кількість гуртків у зв'язку із звільненням художнього керівника  в с. Саджавака.</t>
  </si>
  <si>
    <t>Показники якості зросли у зв'язку із тим, що з 01.01.2019  року внаслідок приєднання 5 клубів сільських територіальних громад (с. Воскресинці, Шепарівці, Товмачик, Іванівці, Саджавка) згідно рішення Коломийської міської ради від 21.02.2019 р. №3438-41/2019 "Про передачу на баланс майна сільських рад".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</si>
</sst>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  <numFmt numFmtId="195" formatCode="0.000000"/>
    <numFmt numFmtId="196" formatCode="0.00000"/>
    <numFmt numFmtId="197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94" fontId="48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3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2"/>
  <sheetViews>
    <sheetView tabSelected="1" zoomScale="90" zoomScaleNormal="90" workbookViewId="0" topLeftCell="A117">
      <selection activeCell="E122" sqref="E122:M122"/>
    </sheetView>
  </sheetViews>
  <sheetFormatPr defaultColWidth="9.140625" defaultRowHeight="15"/>
  <cols>
    <col min="1" max="1" width="4.421875" style="2" customWidth="1"/>
    <col min="2" max="2" width="25.28125" style="2" customWidth="1"/>
    <col min="3" max="3" width="11.140625" style="2" customWidth="1"/>
    <col min="4" max="4" width="12.57421875" style="2" customWidth="1"/>
    <col min="5" max="5" width="11.00390625" style="2" customWidth="1"/>
    <col min="6" max="6" width="10.7109375" style="2" customWidth="1"/>
    <col min="7" max="7" width="10.140625" style="2" customWidth="1"/>
    <col min="8" max="8" width="11.421875" style="2" customWidth="1"/>
    <col min="9" max="10" width="11.140625" style="2" customWidth="1"/>
    <col min="11" max="11" width="10.8515625" style="2" customWidth="1"/>
    <col min="12" max="12" width="10.00390625" style="2" customWidth="1"/>
    <col min="13" max="13" width="10.7109375" style="2" customWidth="1"/>
    <col min="14" max="16384" width="9.140625" style="2" customWidth="1"/>
  </cols>
  <sheetData>
    <row r="1" spans="10:13" ht="15.75" customHeight="1">
      <c r="J1" s="79" t="s">
        <v>43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15.75">
      <c r="J3" s="79"/>
      <c r="K3" s="79"/>
      <c r="L3" s="79"/>
      <c r="M3" s="79"/>
    </row>
    <row r="4" spans="10:13" ht="15.75">
      <c r="J4" s="79"/>
      <c r="K4" s="79"/>
      <c r="L4" s="79"/>
      <c r="M4" s="79"/>
    </row>
    <row r="5" spans="1:13" ht="15.75">
      <c r="A5" s="80" t="s">
        <v>16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69" t="s">
        <v>0</v>
      </c>
      <c r="B7" s="9">
        <v>100000</v>
      </c>
      <c r="C7" s="10"/>
      <c r="D7" s="12"/>
      <c r="E7" s="81" t="s">
        <v>45</v>
      </c>
      <c r="F7" s="81"/>
      <c r="G7" s="81"/>
      <c r="H7" s="81"/>
      <c r="I7" s="81"/>
      <c r="J7" s="81"/>
      <c r="K7" s="81"/>
      <c r="L7" s="81"/>
      <c r="M7" s="81"/>
    </row>
    <row r="8" spans="1:13" ht="14.25" customHeight="1">
      <c r="A8" s="69"/>
      <c r="B8" s="11" t="s">
        <v>24</v>
      </c>
      <c r="C8" s="10"/>
      <c r="D8" s="12"/>
      <c r="E8" s="82" t="s">
        <v>14</v>
      </c>
      <c r="F8" s="82"/>
      <c r="G8" s="82"/>
      <c r="H8" s="82"/>
      <c r="I8" s="82"/>
      <c r="J8" s="82"/>
      <c r="K8" s="82"/>
      <c r="L8" s="82"/>
      <c r="M8" s="82"/>
    </row>
    <row r="9" spans="1:13" ht="15.75">
      <c r="A9" s="69" t="s">
        <v>1</v>
      </c>
      <c r="B9" s="9">
        <v>1010000</v>
      </c>
      <c r="C9" s="10"/>
      <c r="D9" s="12"/>
      <c r="E9" s="81" t="s">
        <v>45</v>
      </c>
      <c r="F9" s="81"/>
      <c r="G9" s="81"/>
      <c r="H9" s="81"/>
      <c r="I9" s="81"/>
      <c r="J9" s="81"/>
      <c r="K9" s="81"/>
      <c r="L9" s="81"/>
      <c r="M9" s="81"/>
    </row>
    <row r="10" spans="1:13" ht="21" customHeight="1">
      <c r="A10" s="69"/>
      <c r="B10" s="11" t="s">
        <v>24</v>
      </c>
      <c r="C10" s="10"/>
      <c r="D10" s="12"/>
      <c r="E10" s="68" t="s">
        <v>13</v>
      </c>
      <c r="F10" s="68"/>
      <c r="G10" s="68"/>
      <c r="H10" s="68"/>
      <c r="I10" s="68"/>
      <c r="J10" s="68"/>
      <c r="K10" s="68"/>
      <c r="L10" s="68"/>
      <c r="M10" s="68"/>
    </row>
    <row r="11" spans="1:13" ht="31.5" customHeight="1">
      <c r="A11" s="69" t="s">
        <v>2</v>
      </c>
      <c r="B11" s="26">
        <v>1014060</v>
      </c>
      <c r="C11" s="9" t="s">
        <v>54</v>
      </c>
      <c r="D11" s="12"/>
      <c r="E11" s="89" t="s">
        <v>141</v>
      </c>
      <c r="F11" s="89"/>
      <c r="G11" s="89"/>
      <c r="H11" s="89"/>
      <c r="I11" s="89"/>
      <c r="J11" s="89"/>
      <c r="K11" s="89"/>
      <c r="L11" s="89"/>
      <c r="M11" s="89"/>
    </row>
    <row r="12" spans="1:13" ht="30.75" customHeight="1">
      <c r="A12" s="69"/>
      <c r="B12" s="8" t="s">
        <v>41</v>
      </c>
      <c r="C12" s="8" t="s">
        <v>3</v>
      </c>
      <c r="D12" s="12"/>
      <c r="E12" s="82" t="s">
        <v>15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54" t="s">
        <v>28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.7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36.75" customHeight="1">
      <c r="A15" s="7" t="s">
        <v>23</v>
      </c>
      <c r="B15" s="57" t="s">
        <v>25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37.5" customHeight="1">
      <c r="A16" s="13">
        <v>1</v>
      </c>
      <c r="B16" s="63" t="s">
        <v>137</v>
      </c>
      <c r="C16" s="70"/>
      <c r="D16" s="70"/>
      <c r="E16" s="70"/>
      <c r="F16" s="70"/>
      <c r="G16" s="70"/>
      <c r="H16" s="74"/>
      <c r="I16" s="74"/>
      <c r="J16" s="74"/>
      <c r="K16" s="74"/>
      <c r="L16" s="74"/>
      <c r="M16" s="75"/>
    </row>
    <row r="17" spans="1:13" ht="33.75" customHeight="1">
      <c r="A17" s="13">
        <v>2</v>
      </c>
      <c r="B17" s="63" t="s">
        <v>142</v>
      </c>
      <c r="C17" s="70"/>
      <c r="D17" s="70"/>
      <c r="E17" s="70"/>
      <c r="F17" s="70"/>
      <c r="G17" s="70"/>
      <c r="H17" s="74"/>
      <c r="I17" s="74"/>
      <c r="J17" s="74"/>
      <c r="K17" s="74"/>
      <c r="L17" s="74"/>
      <c r="M17" s="75"/>
    </row>
    <row r="18" spans="1:13" ht="15.75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34.5" customHeight="1">
      <c r="A19" s="54" t="s">
        <v>138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" customHeigh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.75">
      <c r="A21" s="3" t="s">
        <v>143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 customHeight="1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32.25" customHeight="1">
      <c r="A23" s="7" t="s">
        <v>23</v>
      </c>
      <c r="B23" s="57" t="s">
        <v>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24.75" customHeight="1">
      <c r="A24" s="13">
        <v>1</v>
      </c>
      <c r="B24" s="63" t="s">
        <v>55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1:13" ht="22.5" customHeight="1">
      <c r="A25" s="13">
        <v>2</v>
      </c>
      <c r="B25" s="72" t="s">
        <v>56</v>
      </c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5"/>
    </row>
    <row r="26" spans="1:13" ht="15.7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.75">
      <c r="A27" s="3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54" t="s">
        <v>26</v>
      </c>
      <c r="B28" s="7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25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26" ht="32.25" customHeight="1">
      <c r="A30" s="57" t="s">
        <v>23</v>
      </c>
      <c r="B30" s="57" t="s">
        <v>30</v>
      </c>
      <c r="C30" s="57"/>
      <c r="D30" s="57"/>
      <c r="E30" s="60" t="s">
        <v>17</v>
      </c>
      <c r="F30" s="60"/>
      <c r="G30" s="60"/>
      <c r="H30" s="60" t="s">
        <v>31</v>
      </c>
      <c r="I30" s="60"/>
      <c r="J30" s="60"/>
      <c r="K30" s="60" t="s">
        <v>18</v>
      </c>
      <c r="L30" s="60"/>
      <c r="M30" s="60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33" customHeight="1">
      <c r="A31" s="57"/>
      <c r="B31" s="57"/>
      <c r="C31" s="57"/>
      <c r="D31" s="57"/>
      <c r="E31" s="14" t="s">
        <v>19</v>
      </c>
      <c r="F31" s="14" t="s">
        <v>20</v>
      </c>
      <c r="G31" s="14" t="s">
        <v>21</v>
      </c>
      <c r="H31" s="14" t="s">
        <v>19</v>
      </c>
      <c r="I31" s="14" t="s">
        <v>20</v>
      </c>
      <c r="J31" s="14" t="s">
        <v>21</v>
      </c>
      <c r="K31" s="14" t="s">
        <v>19</v>
      </c>
      <c r="L31" s="14" t="s">
        <v>20</v>
      </c>
      <c r="M31" s="14" t="s">
        <v>21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7">
        <v>1</v>
      </c>
      <c r="B32" s="57">
        <v>2</v>
      </c>
      <c r="C32" s="57"/>
      <c r="D32" s="57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78.75" customHeight="1">
      <c r="A33" s="33"/>
      <c r="B33" s="72" t="s">
        <v>57</v>
      </c>
      <c r="C33" s="77"/>
      <c r="D33" s="78"/>
      <c r="E33" s="36">
        <v>5135108</v>
      </c>
      <c r="F33" s="36">
        <v>325038</v>
      </c>
      <c r="G33" s="36">
        <f>E33+F33</f>
        <v>5460146</v>
      </c>
      <c r="H33" s="36">
        <v>5134895.74</v>
      </c>
      <c r="I33" s="36">
        <v>310945.08</v>
      </c>
      <c r="J33" s="36">
        <f>H33+I33</f>
        <v>5445840.82</v>
      </c>
      <c r="K33" s="36">
        <f>H33-E33</f>
        <v>-212.25999999977648</v>
      </c>
      <c r="L33" s="36">
        <f>I33-F33</f>
        <v>-14092.919999999984</v>
      </c>
      <c r="M33" s="36">
        <f>J33-G33</f>
        <v>-14305.179999999702</v>
      </c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65.25" customHeight="1">
      <c r="A34" s="33"/>
      <c r="B34" s="72" t="s">
        <v>58</v>
      </c>
      <c r="C34" s="77"/>
      <c r="D34" s="78"/>
      <c r="E34" s="36">
        <v>68000</v>
      </c>
      <c r="F34" s="36"/>
      <c r="G34" s="36">
        <f aca="true" t="shared" si="0" ref="G34:G42">E34+F34</f>
        <v>68000</v>
      </c>
      <c r="H34" s="36">
        <v>68000</v>
      </c>
      <c r="I34" s="36"/>
      <c r="J34" s="36">
        <f aca="true" t="shared" si="1" ref="J34:J42">H34+I34</f>
        <v>68000</v>
      </c>
      <c r="K34" s="36">
        <f aca="true" t="shared" si="2" ref="K34:K43">H34-E34</f>
        <v>0</v>
      </c>
      <c r="L34" s="36">
        <f aca="true" t="shared" si="3" ref="L34:L42">I34-F34</f>
        <v>0</v>
      </c>
      <c r="M34" s="36">
        <f aca="true" t="shared" si="4" ref="M34:M42">J34-G34</f>
        <v>0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48.75" customHeight="1">
      <c r="A35" s="33"/>
      <c r="B35" s="72" t="s">
        <v>59</v>
      </c>
      <c r="C35" s="77"/>
      <c r="D35" s="78"/>
      <c r="E35" s="36">
        <v>10400</v>
      </c>
      <c r="F35" s="36"/>
      <c r="G35" s="36">
        <f t="shared" si="0"/>
        <v>10400</v>
      </c>
      <c r="H35" s="36">
        <v>10400</v>
      </c>
      <c r="I35" s="36"/>
      <c r="J35" s="36">
        <f t="shared" si="1"/>
        <v>10400</v>
      </c>
      <c r="K35" s="36">
        <f t="shared" si="2"/>
        <v>0</v>
      </c>
      <c r="L35" s="36">
        <f t="shared" si="3"/>
        <v>0</v>
      </c>
      <c r="M35" s="36">
        <f t="shared" si="4"/>
        <v>0</v>
      </c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45" customHeight="1">
      <c r="A36" s="33"/>
      <c r="B36" s="72" t="s">
        <v>60</v>
      </c>
      <c r="C36" s="77"/>
      <c r="D36" s="78"/>
      <c r="E36" s="36">
        <v>3100</v>
      </c>
      <c r="F36" s="36"/>
      <c r="G36" s="36">
        <f t="shared" si="0"/>
        <v>3100</v>
      </c>
      <c r="H36" s="36">
        <v>3100</v>
      </c>
      <c r="I36" s="36"/>
      <c r="J36" s="36">
        <f t="shared" si="1"/>
        <v>3100</v>
      </c>
      <c r="K36" s="36">
        <f t="shared" si="2"/>
        <v>0</v>
      </c>
      <c r="L36" s="36">
        <f t="shared" si="3"/>
        <v>0</v>
      </c>
      <c r="M36" s="36">
        <f t="shared" si="4"/>
        <v>0</v>
      </c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57.75" customHeight="1">
      <c r="A37" s="33"/>
      <c r="B37" s="72" t="s">
        <v>61</v>
      </c>
      <c r="C37" s="77"/>
      <c r="D37" s="78"/>
      <c r="E37" s="36">
        <v>25000</v>
      </c>
      <c r="F37" s="36"/>
      <c r="G37" s="36">
        <f t="shared" si="0"/>
        <v>25000</v>
      </c>
      <c r="H37" s="36">
        <v>25000</v>
      </c>
      <c r="I37" s="36"/>
      <c r="J37" s="36">
        <f t="shared" si="1"/>
        <v>25000</v>
      </c>
      <c r="K37" s="36">
        <f t="shared" si="2"/>
        <v>0</v>
      </c>
      <c r="L37" s="36">
        <f t="shared" si="3"/>
        <v>0</v>
      </c>
      <c r="M37" s="36">
        <f t="shared" si="4"/>
        <v>0</v>
      </c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71.25" customHeight="1">
      <c r="A38" s="34"/>
      <c r="B38" s="72" t="s">
        <v>64</v>
      </c>
      <c r="C38" s="77"/>
      <c r="D38" s="78"/>
      <c r="E38" s="36">
        <v>40000</v>
      </c>
      <c r="F38" s="36"/>
      <c r="G38" s="36">
        <f t="shared" si="0"/>
        <v>40000</v>
      </c>
      <c r="H38" s="36">
        <v>40000</v>
      </c>
      <c r="I38" s="36"/>
      <c r="J38" s="36">
        <f t="shared" si="1"/>
        <v>40000</v>
      </c>
      <c r="K38" s="36">
        <f t="shared" si="2"/>
        <v>0</v>
      </c>
      <c r="L38" s="36">
        <f t="shared" si="3"/>
        <v>0</v>
      </c>
      <c r="M38" s="36">
        <f t="shared" si="4"/>
        <v>0</v>
      </c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6.75" customHeight="1">
      <c r="A39" s="86"/>
      <c r="B39" s="72" t="s">
        <v>63</v>
      </c>
      <c r="C39" s="77"/>
      <c r="D39" s="78"/>
      <c r="E39" s="36">
        <v>40000</v>
      </c>
      <c r="F39" s="36">
        <v>0</v>
      </c>
      <c r="G39" s="36">
        <f t="shared" si="0"/>
        <v>40000</v>
      </c>
      <c r="H39" s="36">
        <v>40000</v>
      </c>
      <c r="I39" s="36"/>
      <c r="J39" s="36">
        <f t="shared" si="1"/>
        <v>40000</v>
      </c>
      <c r="K39" s="36">
        <f t="shared" si="2"/>
        <v>0</v>
      </c>
      <c r="L39" s="36">
        <f t="shared" si="3"/>
        <v>0</v>
      </c>
      <c r="M39" s="36">
        <f t="shared" si="4"/>
        <v>0</v>
      </c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7" customHeight="1" hidden="1">
      <c r="A40" s="87"/>
      <c r="B40" s="63"/>
      <c r="C40" s="74"/>
      <c r="D40" s="75"/>
      <c r="E40" s="36"/>
      <c r="F40" s="36">
        <v>0</v>
      </c>
      <c r="G40" s="36">
        <f t="shared" si="0"/>
        <v>0</v>
      </c>
      <c r="H40" s="36"/>
      <c r="I40" s="36"/>
      <c r="J40" s="36">
        <f t="shared" si="1"/>
        <v>0</v>
      </c>
      <c r="K40" s="36">
        <f t="shared" si="2"/>
        <v>0</v>
      </c>
      <c r="L40" s="36">
        <f t="shared" si="3"/>
        <v>0</v>
      </c>
      <c r="M40" s="36">
        <f t="shared" si="4"/>
        <v>0</v>
      </c>
      <c r="R40" s="4"/>
      <c r="S40" s="4"/>
      <c r="T40" s="4"/>
      <c r="U40" s="4"/>
      <c r="V40" s="4"/>
      <c r="W40" s="4"/>
      <c r="X40" s="4"/>
      <c r="Y40" s="4"/>
      <c r="Z40" s="4"/>
    </row>
    <row r="41" spans="1:26" ht="33" customHeight="1" hidden="1">
      <c r="A41" s="14">
        <v>2</v>
      </c>
      <c r="B41" s="63"/>
      <c r="C41" s="74"/>
      <c r="D41" s="75"/>
      <c r="E41" s="36">
        <v>0</v>
      </c>
      <c r="F41" s="36">
        <v>0</v>
      </c>
      <c r="G41" s="36">
        <f t="shared" si="0"/>
        <v>0</v>
      </c>
      <c r="H41" s="36"/>
      <c r="I41" s="36">
        <v>0</v>
      </c>
      <c r="J41" s="36">
        <f t="shared" si="1"/>
        <v>0</v>
      </c>
      <c r="K41" s="36">
        <f t="shared" si="2"/>
        <v>0</v>
      </c>
      <c r="L41" s="36">
        <f t="shared" si="3"/>
        <v>0</v>
      </c>
      <c r="M41" s="36">
        <f t="shared" si="4"/>
        <v>0</v>
      </c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>
      <c r="A42" s="28"/>
      <c r="B42" s="63" t="s">
        <v>65</v>
      </c>
      <c r="C42" s="74"/>
      <c r="D42" s="75"/>
      <c r="E42" s="36"/>
      <c r="F42" s="36">
        <v>25000</v>
      </c>
      <c r="G42" s="36">
        <f t="shared" si="0"/>
        <v>25000</v>
      </c>
      <c r="H42" s="36"/>
      <c r="I42" s="36">
        <v>25000</v>
      </c>
      <c r="J42" s="36">
        <f t="shared" si="1"/>
        <v>25000</v>
      </c>
      <c r="K42" s="36">
        <f t="shared" si="2"/>
        <v>0</v>
      </c>
      <c r="L42" s="36">
        <f t="shared" si="3"/>
        <v>0</v>
      </c>
      <c r="M42" s="36">
        <f t="shared" si="4"/>
        <v>0</v>
      </c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4" customHeight="1">
      <c r="A43" s="22"/>
      <c r="B43" s="63" t="s">
        <v>6</v>
      </c>
      <c r="C43" s="74"/>
      <c r="D43" s="75"/>
      <c r="E43" s="22">
        <f>SUM(E33:E42)</f>
        <v>5321608</v>
      </c>
      <c r="F43" s="31">
        <f>SUM(F33:F42)</f>
        <v>350038</v>
      </c>
      <c r="G43" s="31">
        <f>SUM(G33:G42)</f>
        <v>5671646</v>
      </c>
      <c r="H43" s="19">
        <f>SUM(H33:H42)</f>
        <v>5321395.74</v>
      </c>
      <c r="I43" s="19">
        <f>SUM(I33:I42)</f>
        <v>335945.08</v>
      </c>
      <c r="J43" s="19">
        <f>H43+I43</f>
        <v>5657340.82</v>
      </c>
      <c r="K43" s="36">
        <f t="shared" si="2"/>
        <v>-212.25999999977648</v>
      </c>
      <c r="L43" s="19">
        <f>SUM(L39:L41)</f>
        <v>0</v>
      </c>
      <c r="M43" s="37">
        <f>J43-G43</f>
        <v>-14305.179999999702</v>
      </c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8.5" customHeight="1">
      <c r="A44" s="60" t="s">
        <v>144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R44" s="32"/>
      <c r="S44" s="32"/>
      <c r="T44" s="32"/>
      <c r="U44" s="32"/>
      <c r="V44" s="32"/>
      <c r="W44" s="32"/>
      <c r="X44" s="32"/>
      <c r="Y44" s="32"/>
      <c r="Z44" s="32"/>
    </row>
    <row r="45" spans="1:13" ht="32.25" customHeight="1">
      <c r="A45" s="83" t="s">
        <v>32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ht="15.75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33" customHeight="1">
      <c r="A47" s="90" t="s">
        <v>33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ht="15.75">
      <c r="A48" s="54" t="s">
        <v>26</v>
      </c>
      <c r="B48" s="7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31.5" customHeight="1">
      <c r="A50" s="57" t="s">
        <v>4</v>
      </c>
      <c r="B50" s="57" t="s">
        <v>34</v>
      </c>
      <c r="C50" s="57"/>
      <c r="D50" s="57"/>
      <c r="E50" s="60" t="s">
        <v>17</v>
      </c>
      <c r="F50" s="60"/>
      <c r="G50" s="60"/>
      <c r="H50" s="60" t="s">
        <v>31</v>
      </c>
      <c r="I50" s="60"/>
      <c r="J50" s="60"/>
      <c r="K50" s="60" t="s">
        <v>18</v>
      </c>
      <c r="L50" s="60"/>
      <c r="M50" s="60"/>
    </row>
    <row r="51" spans="1:13" ht="33.75" customHeight="1">
      <c r="A51" s="57"/>
      <c r="B51" s="57"/>
      <c r="C51" s="57"/>
      <c r="D51" s="57"/>
      <c r="E51" s="14" t="s">
        <v>19</v>
      </c>
      <c r="F51" s="14" t="s">
        <v>20</v>
      </c>
      <c r="G51" s="14" t="s">
        <v>21</v>
      </c>
      <c r="H51" s="14" t="s">
        <v>19</v>
      </c>
      <c r="I51" s="14" t="s">
        <v>20</v>
      </c>
      <c r="J51" s="14" t="s">
        <v>21</v>
      </c>
      <c r="K51" s="14" t="s">
        <v>19</v>
      </c>
      <c r="L51" s="14" t="s">
        <v>20</v>
      </c>
      <c r="M51" s="14" t="s">
        <v>21</v>
      </c>
    </row>
    <row r="52" spans="1:13" ht="15.75">
      <c r="A52" s="7">
        <v>1</v>
      </c>
      <c r="B52" s="57">
        <v>2</v>
      </c>
      <c r="C52" s="57"/>
      <c r="D52" s="57"/>
      <c r="E52" s="7">
        <v>3</v>
      </c>
      <c r="F52" s="7">
        <v>4</v>
      </c>
      <c r="G52" s="7">
        <v>5</v>
      </c>
      <c r="H52" s="7">
        <v>6</v>
      </c>
      <c r="I52" s="7">
        <v>7</v>
      </c>
      <c r="J52" s="7">
        <v>8</v>
      </c>
      <c r="K52" s="7">
        <v>9</v>
      </c>
      <c r="L52" s="7">
        <v>10</v>
      </c>
      <c r="M52" s="7">
        <v>11</v>
      </c>
    </row>
    <row r="53" spans="1:13" ht="16.5" customHeight="1">
      <c r="A53" s="7"/>
      <c r="B53" s="57"/>
      <c r="C53" s="57"/>
      <c r="D53" s="5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3" t="s">
        <v>35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40.5" customHeight="1">
      <c r="A57" s="60" t="s">
        <v>4</v>
      </c>
      <c r="B57" s="60" t="s">
        <v>22</v>
      </c>
      <c r="C57" s="60" t="s">
        <v>7</v>
      </c>
      <c r="D57" s="60" t="s">
        <v>8</v>
      </c>
      <c r="E57" s="60" t="s">
        <v>17</v>
      </c>
      <c r="F57" s="60"/>
      <c r="G57" s="60"/>
      <c r="H57" s="60" t="s">
        <v>36</v>
      </c>
      <c r="I57" s="60"/>
      <c r="J57" s="60"/>
      <c r="K57" s="60" t="s">
        <v>18</v>
      </c>
      <c r="L57" s="60"/>
      <c r="M57" s="60"/>
    </row>
    <row r="58" spans="1:13" ht="36.75" customHeight="1">
      <c r="A58" s="60"/>
      <c r="B58" s="60"/>
      <c r="C58" s="60"/>
      <c r="D58" s="60"/>
      <c r="E58" s="14" t="s">
        <v>19</v>
      </c>
      <c r="F58" s="14" t="s">
        <v>20</v>
      </c>
      <c r="G58" s="14" t="s">
        <v>21</v>
      </c>
      <c r="H58" s="14" t="s">
        <v>19</v>
      </c>
      <c r="I58" s="14" t="s">
        <v>20</v>
      </c>
      <c r="J58" s="14" t="s">
        <v>21</v>
      </c>
      <c r="K58" s="14" t="s">
        <v>19</v>
      </c>
      <c r="L58" s="14" t="s">
        <v>20</v>
      </c>
      <c r="M58" s="14" t="s">
        <v>21</v>
      </c>
    </row>
    <row r="59" spans="1:13" ht="15.75">
      <c r="A59" s="7">
        <v>1</v>
      </c>
      <c r="B59" s="7">
        <v>2</v>
      </c>
      <c r="C59" s="7">
        <v>3</v>
      </c>
      <c r="D59" s="7">
        <v>4</v>
      </c>
      <c r="E59" s="7">
        <v>5</v>
      </c>
      <c r="F59" s="7">
        <v>6</v>
      </c>
      <c r="G59" s="7">
        <v>7</v>
      </c>
      <c r="H59" s="7">
        <v>8</v>
      </c>
      <c r="I59" s="7">
        <v>9</v>
      </c>
      <c r="J59" s="7">
        <v>10</v>
      </c>
      <c r="K59" s="7">
        <v>11</v>
      </c>
      <c r="L59" s="7">
        <v>12</v>
      </c>
      <c r="M59" s="7">
        <v>13</v>
      </c>
    </row>
    <row r="60" spans="1:13" ht="15.75">
      <c r="A60" s="29"/>
      <c r="B60" s="27" t="s">
        <v>66</v>
      </c>
      <c r="C60" s="27"/>
      <c r="D60" s="27"/>
      <c r="E60" s="38">
        <v>5321608</v>
      </c>
      <c r="F60" s="38">
        <v>325038</v>
      </c>
      <c r="G60" s="38">
        <f>E60+F60</f>
        <v>5646646</v>
      </c>
      <c r="H60" s="36">
        <v>5321395.74</v>
      </c>
      <c r="I60" s="36">
        <v>310945.08</v>
      </c>
      <c r="J60" s="36">
        <f>H60+I60</f>
        <v>5632340.82</v>
      </c>
      <c r="K60" s="36">
        <f>H60-E59:E60</f>
        <v>-212.25999999977648</v>
      </c>
      <c r="L60" s="38">
        <f>I60-F60</f>
        <v>-14092.919999999984</v>
      </c>
      <c r="M60" s="38">
        <f>J60-G60</f>
        <v>-14305.179999999702</v>
      </c>
    </row>
    <row r="61" spans="1:13" ht="90" customHeight="1">
      <c r="A61" s="28"/>
      <c r="B61" s="16" t="s">
        <v>57</v>
      </c>
      <c r="C61" s="39" t="s">
        <v>47</v>
      </c>
      <c r="D61" s="39" t="s">
        <v>52</v>
      </c>
      <c r="E61" s="28">
        <v>5135108</v>
      </c>
      <c r="F61" s="14">
        <v>325038</v>
      </c>
      <c r="G61" s="14">
        <f>E61+F61</f>
        <v>5460146</v>
      </c>
      <c r="H61" s="36">
        <v>5134895.74</v>
      </c>
      <c r="I61" s="36">
        <v>310945.08</v>
      </c>
      <c r="J61" s="36">
        <f>H61+I61</f>
        <v>5445840.82</v>
      </c>
      <c r="K61" s="14">
        <f>H61-E61</f>
        <v>-212.25999999977648</v>
      </c>
      <c r="L61" s="23">
        <f>I61-F61</f>
        <v>-14092.919999999984</v>
      </c>
      <c r="M61" s="23">
        <f>J61-G61</f>
        <v>-14305.179999999702</v>
      </c>
    </row>
    <row r="62" spans="1:13" s="17" customFormat="1" ht="15.75">
      <c r="A62" s="18">
        <v>1</v>
      </c>
      <c r="B62" s="35" t="s">
        <v>9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17" customFormat="1" ht="15.75">
      <c r="A63" s="28"/>
      <c r="B63" s="16" t="s">
        <v>67</v>
      </c>
      <c r="C63" s="39" t="s">
        <v>46</v>
      </c>
      <c r="D63" s="39" t="s">
        <v>68</v>
      </c>
      <c r="E63" s="28">
        <v>7</v>
      </c>
      <c r="F63" s="22"/>
      <c r="G63" s="22">
        <f>E63+F63</f>
        <v>7</v>
      </c>
      <c r="H63" s="23">
        <v>6</v>
      </c>
      <c r="I63" s="23"/>
      <c r="J63" s="23">
        <v>6</v>
      </c>
      <c r="K63" s="23">
        <f>H63-E63</f>
        <v>-1</v>
      </c>
      <c r="L63" s="23"/>
      <c r="M63" s="23">
        <f>K63</f>
        <v>-1</v>
      </c>
    </row>
    <row r="64" spans="1:13" s="17" customFormat="1" ht="15.75">
      <c r="A64" s="28"/>
      <c r="B64" s="16" t="s">
        <v>69</v>
      </c>
      <c r="C64" s="39" t="s">
        <v>46</v>
      </c>
      <c r="D64" s="39" t="s">
        <v>68</v>
      </c>
      <c r="E64" s="28">
        <v>1</v>
      </c>
      <c r="F64" s="28"/>
      <c r="G64" s="31">
        <f aca="true" t="shared" si="5" ref="G64:G71">E64+F64</f>
        <v>1</v>
      </c>
      <c r="H64" s="28">
        <v>1</v>
      </c>
      <c r="I64" s="28"/>
      <c r="J64" s="28">
        <v>1</v>
      </c>
      <c r="K64" s="31">
        <f aca="true" t="shared" si="6" ref="K64:K71">H64-E64</f>
        <v>0</v>
      </c>
      <c r="L64" s="28"/>
      <c r="M64" s="31">
        <f aca="true" t="shared" si="7" ref="M64:M71">K64</f>
        <v>0</v>
      </c>
    </row>
    <row r="65" spans="1:13" s="17" customFormat="1" ht="38.25">
      <c r="A65" s="28"/>
      <c r="B65" s="16" t="s">
        <v>70</v>
      </c>
      <c r="C65" s="39" t="s">
        <v>46</v>
      </c>
      <c r="D65" s="39" t="s">
        <v>71</v>
      </c>
      <c r="E65" s="28">
        <v>12</v>
      </c>
      <c r="F65" s="28"/>
      <c r="G65" s="31">
        <f t="shared" si="5"/>
        <v>12</v>
      </c>
      <c r="H65" s="28">
        <v>12</v>
      </c>
      <c r="I65" s="28"/>
      <c r="J65" s="28">
        <v>12</v>
      </c>
      <c r="K65" s="31">
        <f t="shared" si="6"/>
        <v>0</v>
      </c>
      <c r="L65" s="28"/>
      <c r="M65" s="31">
        <f t="shared" si="7"/>
        <v>0</v>
      </c>
    </row>
    <row r="66" spans="1:13" s="17" customFormat="1" ht="25.5">
      <c r="A66" s="28"/>
      <c r="B66" s="16" t="s">
        <v>72</v>
      </c>
      <c r="C66" s="39" t="s">
        <v>46</v>
      </c>
      <c r="D66" s="39" t="s">
        <v>71</v>
      </c>
      <c r="E66" s="28">
        <v>39</v>
      </c>
      <c r="F66" s="28"/>
      <c r="G66" s="31">
        <f t="shared" si="5"/>
        <v>39</v>
      </c>
      <c r="H66" s="28">
        <v>38</v>
      </c>
      <c r="I66" s="28"/>
      <c r="J66" s="28">
        <f aca="true" t="shared" si="8" ref="J66:J71">H66</f>
        <v>38</v>
      </c>
      <c r="K66" s="31">
        <f t="shared" si="6"/>
        <v>-1</v>
      </c>
      <c r="L66" s="28"/>
      <c r="M66" s="31">
        <f t="shared" si="7"/>
        <v>-1</v>
      </c>
    </row>
    <row r="67" spans="1:13" s="17" customFormat="1" ht="38.25">
      <c r="A67" s="28"/>
      <c r="B67" s="16" t="s">
        <v>73</v>
      </c>
      <c r="C67" s="39" t="s">
        <v>46</v>
      </c>
      <c r="D67" s="39" t="s">
        <v>53</v>
      </c>
      <c r="E67" s="28">
        <v>72</v>
      </c>
      <c r="F67" s="28"/>
      <c r="G67" s="31">
        <f t="shared" si="5"/>
        <v>72</v>
      </c>
      <c r="H67" s="28">
        <v>72</v>
      </c>
      <c r="I67" s="28"/>
      <c r="J67" s="31">
        <f t="shared" si="8"/>
        <v>72</v>
      </c>
      <c r="K67" s="31">
        <f t="shared" si="6"/>
        <v>0</v>
      </c>
      <c r="L67" s="28"/>
      <c r="M67" s="31">
        <f t="shared" si="7"/>
        <v>0</v>
      </c>
    </row>
    <row r="68" spans="1:13" s="17" customFormat="1" ht="38.25">
      <c r="A68" s="28"/>
      <c r="B68" s="16" t="s">
        <v>74</v>
      </c>
      <c r="C68" s="39" t="s">
        <v>46</v>
      </c>
      <c r="D68" s="39" t="s">
        <v>53</v>
      </c>
      <c r="E68" s="28">
        <v>7</v>
      </c>
      <c r="F68" s="28"/>
      <c r="G68" s="31">
        <f t="shared" si="5"/>
        <v>7</v>
      </c>
      <c r="H68" s="28">
        <v>7</v>
      </c>
      <c r="I68" s="28"/>
      <c r="J68" s="31">
        <f t="shared" si="8"/>
        <v>7</v>
      </c>
      <c r="K68" s="31">
        <f t="shared" si="6"/>
        <v>0</v>
      </c>
      <c r="L68" s="28"/>
      <c r="M68" s="31">
        <f t="shared" si="7"/>
        <v>0</v>
      </c>
    </row>
    <row r="69" spans="1:13" s="17" customFormat="1" ht="38.25">
      <c r="A69" s="28"/>
      <c r="B69" s="16" t="s">
        <v>75</v>
      </c>
      <c r="C69" s="39" t="s">
        <v>46</v>
      </c>
      <c r="D69" s="39" t="s">
        <v>53</v>
      </c>
      <c r="E69" s="28">
        <v>54</v>
      </c>
      <c r="F69" s="28"/>
      <c r="G69" s="31">
        <f t="shared" si="5"/>
        <v>54</v>
      </c>
      <c r="H69" s="28">
        <v>54</v>
      </c>
      <c r="I69" s="28"/>
      <c r="J69" s="31">
        <f t="shared" si="8"/>
        <v>54</v>
      </c>
      <c r="K69" s="31">
        <f t="shared" si="6"/>
        <v>0</v>
      </c>
      <c r="L69" s="28"/>
      <c r="M69" s="31">
        <f t="shared" si="7"/>
        <v>0</v>
      </c>
    </row>
    <row r="70" spans="1:13" s="17" customFormat="1" ht="38.25">
      <c r="A70" s="28"/>
      <c r="B70" s="16" t="s">
        <v>76</v>
      </c>
      <c r="C70" s="39" t="s">
        <v>46</v>
      </c>
      <c r="D70" s="39" t="s">
        <v>53</v>
      </c>
      <c r="E70" s="28">
        <v>11</v>
      </c>
      <c r="F70" s="28"/>
      <c r="G70" s="31">
        <f t="shared" si="5"/>
        <v>11</v>
      </c>
      <c r="H70" s="28">
        <v>11</v>
      </c>
      <c r="I70" s="28"/>
      <c r="J70" s="31">
        <f t="shared" si="8"/>
        <v>11</v>
      </c>
      <c r="K70" s="31">
        <f t="shared" si="6"/>
        <v>0</v>
      </c>
      <c r="L70" s="28"/>
      <c r="M70" s="31">
        <f t="shared" si="7"/>
        <v>0</v>
      </c>
    </row>
    <row r="71" spans="1:13" s="17" customFormat="1" ht="38.25">
      <c r="A71" s="28"/>
      <c r="B71" s="16" t="s">
        <v>77</v>
      </c>
      <c r="C71" s="39" t="s">
        <v>47</v>
      </c>
      <c r="D71" s="39" t="s">
        <v>52</v>
      </c>
      <c r="E71" s="28">
        <v>5321608</v>
      </c>
      <c r="F71" s="28"/>
      <c r="G71" s="31">
        <f t="shared" si="5"/>
        <v>5321608</v>
      </c>
      <c r="H71" s="28">
        <v>5321395.74</v>
      </c>
      <c r="I71" s="28"/>
      <c r="J71" s="31">
        <f t="shared" si="8"/>
        <v>5321395.74</v>
      </c>
      <c r="K71" s="31">
        <f t="shared" si="6"/>
        <v>-212.25999999977648</v>
      </c>
      <c r="L71" s="28"/>
      <c r="M71" s="31">
        <f t="shared" si="7"/>
        <v>-212.25999999977648</v>
      </c>
    </row>
    <row r="72" spans="1:13" s="17" customFormat="1" ht="47.25" customHeight="1">
      <c r="A72" s="50" t="s">
        <v>153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</row>
    <row r="73" spans="1:13" s="17" customFormat="1" ht="15.75">
      <c r="A73" s="18">
        <v>2</v>
      </c>
      <c r="B73" s="35" t="s">
        <v>10</v>
      </c>
      <c r="C73" s="35"/>
      <c r="D73" s="35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17" customFormat="1" ht="76.5">
      <c r="A74" s="28"/>
      <c r="B74" s="16" t="s">
        <v>78</v>
      </c>
      <c r="C74" s="39" t="s">
        <v>46</v>
      </c>
      <c r="D74" s="39" t="s">
        <v>139</v>
      </c>
      <c r="E74" s="28">
        <v>120000</v>
      </c>
      <c r="F74" s="28"/>
      <c r="G74" s="28">
        <f>E74+F74</f>
        <v>120000</v>
      </c>
      <c r="H74" s="28">
        <v>120374</v>
      </c>
      <c r="I74" s="28"/>
      <c r="J74" s="28">
        <f>H74+I74</f>
        <v>120374</v>
      </c>
      <c r="K74" s="28">
        <f>H74-E74</f>
        <v>374</v>
      </c>
      <c r="L74" s="28"/>
      <c r="M74" s="28">
        <f>J74-G74</f>
        <v>374</v>
      </c>
    </row>
    <row r="75" spans="1:13" s="17" customFormat="1" ht="25.5">
      <c r="A75" s="28"/>
      <c r="B75" s="16" t="s">
        <v>79</v>
      </c>
      <c r="C75" s="39"/>
      <c r="D75" s="39"/>
      <c r="E75" s="28"/>
      <c r="F75" s="28"/>
      <c r="G75" s="31"/>
      <c r="H75" s="28"/>
      <c r="I75" s="28"/>
      <c r="J75" s="31"/>
      <c r="K75" s="31"/>
      <c r="L75" s="28"/>
      <c r="M75" s="31"/>
    </row>
    <row r="76" spans="1:13" s="17" customFormat="1" ht="76.5">
      <c r="A76" s="28"/>
      <c r="B76" s="16" t="s">
        <v>80</v>
      </c>
      <c r="C76" s="39" t="s">
        <v>46</v>
      </c>
      <c r="D76" s="39" t="s">
        <v>139</v>
      </c>
      <c r="E76" s="28">
        <v>120000</v>
      </c>
      <c r="F76" s="28"/>
      <c r="G76" s="31">
        <f>E76+F76</f>
        <v>120000</v>
      </c>
      <c r="H76" s="28">
        <v>120374</v>
      </c>
      <c r="I76" s="28"/>
      <c r="J76" s="31">
        <f>H76+I76</f>
        <v>120374</v>
      </c>
      <c r="K76" s="31">
        <f>H76-E76</f>
        <v>374</v>
      </c>
      <c r="L76" s="28"/>
      <c r="M76" s="31">
        <f>J76-G76</f>
        <v>374</v>
      </c>
    </row>
    <row r="77" spans="1:13" s="17" customFormat="1" ht="51">
      <c r="A77" s="28"/>
      <c r="B77" s="16" t="s">
        <v>81</v>
      </c>
      <c r="C77" s="39" t="s">
        <v>46</v>
      </c>
      <c r="D77" s="39" t="s">
        <v>82</v>
      </c>
      <c r="E77" s="28">
        <v>400</v>
      </c>
      <c r="F77" s="28"/>
      <c r="G77" s="31">
        <f>E77+F77</f>
        <v>400</v>
      </c>
      <c r="H77" s="28">
        <v>422</v>
      </c>
      <c r="I77" s="28"/>
      <c r="J77" s="31">
        <f>H77+I77</f>
        <v>422</v>
      </c>
      <c r="K77" s="31">
        <f>H77-E77</f>
        <v>22</v>
      </c>
      <c r="L77" s="28"/>
      <c r="M77" s="31">
        <f>J77-G77</f>
        <v>22</v>
      </c>
    </row>
    <row r="78" spans="1:13" s="17" customFormat="1" ht="25.5">
      <c r="A78" s="28"/>
      <c r="B78" s="16" t="s">
        <v>83</v>
      </c>
      <c r="C78" s="39" t="s">
        <v>47</v>
      </c>
      <c r="D78" s="39" t="s">
        <v>52</v>
      </c>
      <c r="E78" s="28"/>
      <c r="F78" s="28">
        <f>F61</f>
        <v>325038</v>
      </c>
      <c r="G78" s="31">
        <f>E78+F78</f>
        <v>325038</v>
      </c>
      <c r="H78" s="28"/>
      <c r="I78" s="28">
        <f>I61</f>
        <v>310945.08</v>
      </c>
      <c r="J78" s="31">
        <f>H78+I78</f>
        <v>310945.08</v>
      </c>
      <c r="K78" s="31">
        <v>0</v>
      </c>
      <c r="L78" s="28">
        <f>I78-F78</f>
        <v>-14092.919999999984</v>
      </c>
      <c r="M78" s="31">
        <f>J78-G78</f>
        <v>-14092.919999999984</v>
      </c>
    </row>
    <row r="79" spans="1:13" s="17" customFormat="1" ht="25.5">
      <c r="A79" s="28"/>
      <c r="B79" s="16" t="s">
        <v>84</v>
      </c>
      <c r="C79" s="39" t="s">
        <v>47</v>
      </c>
      <c r="D79" s="39"/>
      <c r="E79" s="28"/>
      <c r="F79" s="28"/>
      <c r="G79" s="31"/>
      <c r="H79" s="28"/>
      <c r="I79" s="28"/>
      <c r="J79" s="31">
        <f>H79+I79</f>
        <v>0</v>
      </c>
      <c r="K79" s="31">
        <f>H79-E79</f>
        <v>0</v>
      </c>
      <c r="L79" s="28"/>
      <c r="M79" s="31">
        <f>J79-G79</f>
        <v>0</v>
      </c>
    </row>
    <row r="80" spans="1:13" s="17" customFormat="1" ht="39.75" customHeight="1">
      <c r="A80" s="28"/>
      <c r="B80" s="16" t="s">
        <v>85</v>
      </c>
      <c r="C80" s="39" t="s">
        <v>86</v>
      </c>
      <c r="D80" s="39"/>
      <c r="E80" s="28"/>
      <c r="F80" s="28"/>
      <c r="G80" s="31"/>
      <c r="H80" s="28"/>
      <c r="I80" s="28"/>
      <c r="J80" s="31">
        <f>H80+I80</f>
        <v>0</v>
      </c>
      <c r="K80" s="31">
        <f>H80-E80</f>
        <v>0</v>
      </c>
      <c r="L80" s="28"/>
      <c r="M80" s="31">
        <f>J80-G80</f>
        <v>0</v>
      </c>
    </row>
    <row r="81" spans="1:13" s="17" customFormat="1" ht="21.75" customHeight="1">
      <c r="A81" s="50" t="s">
        <v>140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2"/>
    </row>
    <row r="82" spans="1:13" s="17" customFormat="1" ht="15.75">
      <c r="A82" s="18">
        <v>3</v>
      </c>
      <c r="B82" s="35" t="s">
        <v>11</v>
      </c>
      <c r="C82" s="35"/>
      <c r="D82" s="35"/>
      <c r="E82" s="18"/>
      <c r="F82" s="18"/>
      <c r="G82" s="18"/>
      <c r="H82" s="18"/>
      <c r="I82" s="18"/>
      <c r="J82" s="18"/>
      <c r="K82" s="18"/>
      <c r="L82" s="18"/>
      <c r="M82" s="18"/>
    </row>
    <row r="83" spans="1:13" s="17" customFormat="1" ht="25.5">
      <c r="A83" s="28"/>
      <c r="B83" s="16" t="s">
        <v>87</v>
      </c>
      <c r="C83" s="39" t="s">
        <v>47</v>
      </c>
      <c r="D83" s="39"/>
      <c r="E83" s="28"/>
      <c r="F83" s="28"/>
      <c r="G83" s="28"/>
      <c r="H83" s="28"/>
      <c r="I83" s="28"/>
      <c r="J83" s="28"/>
      <c r="K83" s="28"/>
      <c r="L83" s="28"/>
      <c r="M83" s="28"/>
    </row>
    <row r="84" spans="1:13" s="17" customFormat="1" ht="25.5">
      <c r="A84" s="28"/>
      <c r="B84" s="16" t="s">
        <v>88</v>
      </c>
      <c r="C84" s="39" t="s">
        <v>47</v>
      </c>
      <c r="D84" s="39" t="s">
        <v>49</v>
      </c>
      <c r="E84" s="19">
        <f>E60/E74</f>
        <v>44.34673333333333</v>
      </c>
      <c r="F84" s="19">
        <f>F60/E74</f>
        <v>2.70865</v>
      </c>
      <c r="G84" s="19">
        <f>G60/G74</f>
        <v>47.05538333333333</v>
      </c>
      <c r="H84" s="19">
        <f>H60/H74</f>
        <v>44.207185438716</v>
      </c>
      <c r="I84" s="19">
        <f>I60/H74</f>
        <v>2.5831581570771096</v>
      </c>
      <c r="J84" s="19">
        <f>J60/H74</f>
        <v>46.79034359579311</v>
      </c>
      <c r="K84" s="19">
        <f aca="true" t="shared" si="9" ref="K84:M85">H84-E84</f>
        <v>-0.13954789461732986</v>
      </c>
      <c r="L84" s="19">
        <f t="shared" si="9"/>
        <v>-0.1254918429228904</v>
      </c>
      <c r="M84" s="19">
        <f t="shared" si="9"/>
        <v>-0.2650397375402207</v>
      </c>
    </row>
    <row r="85" spans="1:13" s="17" customFormat="1" ht="25.5">
      <c r="A85" s="28"/>
      <c r="B85" s="16" t="s">
        <v>89</v>
      </c>
      <c r="C85" s="39" t="s">
        <v>47</v>
      </c>
      <c r="D85" s="39" t="s">
        <v>49</v>
      </c>
      <c r="E85" s="19">
        <f>E60/400</f>
        <v>13304.02</v>
      </c>
      <c r="F85" s="19">
        <f>F60/400</f>
        <v>812.595</v>
      </c>
      <c r="G85" s="19">
        <f>G60/400</f>
        <v>14116.615</v>
      </c>
      <c r="H85" s="19">
        <f>H60/422</f>
        <v>12609.942511848341</v>
      </c>
      <c r="I85" s="19">
        <f>I60/422</f>
        <v>736.8366824644551</v>
      </c>
      <c r="J85" s="19">
        <f>J60/422</f>
        <v>13346.779194312798</v>
      </c>
      <c r="K85" s="19">
        <f t="shared" si="9"/>
        <v>-694.077488151659</v>
      </c>
      <c r="L85" s="19">
        <f t="shared" si="9"/>
        <v>-75.75831753554496</v>
      </c>
      <c r="M85" s="19">
        <f t="shared" si="9"/>
        <v>-769.8358056872021</v>
      </c>
    </row>
    <row r="86" spans="1:13" s="17" customFormat="1" ht="36.75" customHeight="1">
      <c r="A86" s="50" t="s">
        <v>145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</row>
    <row r="87" spans="1:13" s="17" customFormat="1" ht="15.75">
      <c r="A87" s="18">
        <v>4</v>
      </c>
      <c r="B87" s="35" t="s">
        <v>12</v>
      </c>
      <c r="C87" s="35"/>
      <c r="D87" s="35"/>
      <c r="E87" s="18"/>
      <c r="F87" s="18"/>
      <c r="G87" s="18"/>
      <c r="H87" s="18"/>
      <c r="I87" s="18"/>
      <c r="J87" s="18"/>
      <c r="K87" s="18"/>
      <c r="L87" s="18"/>
      <c r="M87" s="18"/>
    </row>
    <row r="88" spans="1:13" s="17" customFormat="1" ht="63.75">
      <c r="A88" s="28"/>
      <c r="B88" s="16" t="s">
        <v>90</v>
      </c>
      <c r="C88" s="39" t="s">
        <v>47</v>
      </c>
      <c r="D88" s="39" t="s">
        <v>49</v>
      </c>
      <c r="E88" s="28">
        <v>111.8</v>
      </c>
      <c r="F88" s="28"/>
      <c r="G88" s="28">
        <v>111.8</v>
      </c>
      <c r="H88" s="28">
        <v>112.19</v>
      </c>
      <c r="I88" s="28"/>
      <c r="J88" s="28">
        <v>112.19</v>
      </c>
      <c r="K88" s="28">
        <f>H88-E88</f>
        <v>0.39000000000000057</v>
      </c>
      <c r="L88" s="28"/>
      <c r="M88" s="28">
        <f>J88-G88</f>
        <v>0.39000000000000057</v>
      </c>
    </row>
    <row r="89" spans="1:13" s="17" customFormat="1" ht="63.75">
      <c r="A89" s="28"/>
      <c r="B89" s="16" t="s">
        <v>91</v>
      </c>
      <c r="C89" s="39" t="s">
        <v>47</v>
      </c>
      <c r="D89" s="39" t="s">
        <v>49</v>
      </c>
      <c r="E89" s="28">
        <v>205</v>
      </c>
      <c r="F89" s="28"/>
      <c r="G89" s="28">
        <v>205</v>
      </c>
      <c r="H89" s="28">
        <v>216.41</v>
      </c>
      <c r="I89" s="28"/>
      <c r="J89" s="28">
        <v>216.41</v>
      </c>
      <c r="K89" s="28">
        <f>H89-E89</f>
        <v>11.409999999999997</v>
      </c>
      <c r="L89" s="28"/>
      <c r="M89" s="28">
        <f>J89-G89</f>
        <v>11.409999999999997</v>
      </c>
    </row>
    <row r="90" spans="1:13" s="17" customFormat="1" ht="30.75" customHeight="1">
      <c r="A90" s="50" t="s">
        <v>154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7"/>
    </row>
    <row r="91" spans="1:13" s="17" customFormat="1" ht="76.5">
      <c r="A91" s="28"/>
      <c r="B91" s="16" t="s">
        <v>92</v>
      </c>
      <c r="C91" s="39" t="s">
        <v>47</v>
      </c>
      <c r="D91" s="39"/>
      <c r="E91" s="28">
        <v>68000</v>
      </c>
      <c r="F91" s="28"/>
      <c r="G91" s="28">
        <v>68000</v>
      </c>
      <c r="H91" s="28">
        <v>68000</v>
      </c>
      <c r="I91" s="28"/>
      <c r="J91" s="28">
        <v>68000</v>
      </c>
      <c r="K91" s="28">
        <f>H91-E91</f>
        <v>0</v>
      </c>
      <c r="L91" s="28"/>
      <c r="M91" s="28">
        <v>0</v>
      </c>
    </row>
    <row r="92" spans="1:13" s="17" customFormat="1" ht="15.75">
      <c r="A92" s="18">
        <v>5</v>
      </c>
      <c r="B92" s="35" t="s">
        <v>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s="17" customFormat="1" ht="76.5">
      <c r="A93" s="28"/>
      <c r="B93" s="16" t="s">
        <v>93</v>
      </c>
      <c r="C93" s="39" t="s">
        <v>47</v>
      </c>
      <c r="D93" s="39" t="s">
        <v>94</v>
      </c>
      <c r="E93" s="39">
        <v>68000</v>
      </c>
      <c r="F93" s="39"/>
      <c r="G93" s="39">
        <v>68000</v>
      </c>
      <c r="H93" s="39">
        <v>68000</v>
      </c>
      <c r="I93" s="39"/>
      <c r="J93" s="39">
        <v>68000</v>
      </c>
      <c r="K93" s="39">
        <f>H93-E93</f>
        <v>0</v>
      </c>
      <c r="L93" s="39"/>
      <c r="M93" s="39">
        <v>0</v>
      </c>
    </row>
    <row r="94" spans="1:13" s="17" customFormat="1" ht="15.75">
      <c r="A94" s="50" t="s">
        <v>146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2"/>
    </row>
    <row r="95" spans="1:13" s="17" customFormat="1" ht="15.75">
      <c r="A95" s="18">
        <v>6</v>
      </c>
      <c r="B95" s="35" t="s">
        <v>10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s="17" customFormat="1" ht="63.75">
      <c r="A96" s="28"/>
      <c r="B96" s="16" t="s">
        <v>95</v>
      </c>
      <c r="C96" s="39" t="s">
        <v>96</v>
      </c>
      <c r="D96" s="39" t="s">
        <v>94</v>
      </c>
      <c r="E96" s="28">
        <v>100</v>
      </c>
      <c r="F96" s="28"/>
      <c r="G96" s="28">
        <v>100</v>
      </c>
      <c r="H96" s="28">
        <v>100</v>
      </c>
      <c r="I96" s="28"/>
      <c r="J96" s="28">
        <v>100</v>
      </c>
      <c r="K96" s="28">
        <v>0</v>
      </c>
      <c r="L96" s="28"/>
      <c r="M96" s="28">
        <v>0</v>
      </c>
    </row>
    <row r="97" spans="1:13" s="17" customFormat="1" ht="15.75">
      <c r="A97" s="50" t="s">
        <v>146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2"/>
    </row>
    <row r="98" spans="1:13" s="17" customFormat="1" ht="15.75">
      <c r="A98" s="18">
        <v>7</v>
      </c>
      <c r="B98" s="35" t="s">
        <v>11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s="17" customFormat="1" ht="51">
      <c r="A99" s="28"/>
      <c r="B99" s="16" t="s">
        <v>97</v>
      </c>
      <c r="C99" s="39" t="s">
        <v>47</v>
      </c>
      <c r="D99" s="39" t="s">
        <v>49</v>
      </c>
      <c r="E99" s="28">
        <v>680</v>
      </c>
      <c r="F99" s="28"/>
      <c r="G99" s="28">
        <v>680</v>
      </c>
      <c r="H99" s="28">
        <v>680</v>
      </c>
      <c r="I99" s="28"/>
      <c r="J99" s="28">
        <v>680</v>
      </c>
      <c r="K99" s="28">
        <v>0</v>
      </c>
      <c r="L99" s="28"/>
      <c r="M99" s="28">
        <v>0</v>
      </c>
    </row>
    <row r="100" spans="1:13" s="17" customFormat="1" ht="15.75">
      <c r="A100" s="50" t="s">
        <v>146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2"/>
    </row>
    <row r="101" spans="1:13" s="17" customFormat="1" ht="15.75">
      <c r="A101" s="18">
        <v>8</v>
      </c>
      <c r="B101" s="35" t="s">
        <v>12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s="17" customFormat="1" ht="63.75">
      <c r="A102" s="28"/>
      <c r="B102" s="16" t="s">
        <v>98</v>
      </c>
      <c r="C102" s="39" t="s">
        <v>48</v>
      </c>
      <c r="D102" s="39" t="s">
        <v>49</v>
      </c>
      <c r="E102" s="41">
        <v>60</v>
      </c>
      <c r="F102" s="41"/>
      <c r="G102" s="41">
        <v>60</v>
      </c>
      <c r="H102" s="41">
        <v>60</v>
      </c>
      <c r="I102" s="41"/>
      <c r="J102" s="41">
        <v>60</v>
      </c>
      <c r="K102" s="28">
        <v>0</v>
      </c>
      <c r="L102" s="28"/>
      <c r="M102" s="28">
        <v>0</v>
      </c>
    </row>
    <row r="103" spans="1:13" s="17" customFormat="1" ht="15.75">
      <c r="A103" s="50" t="s">
        <v>146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2"/>
    </row>
    <row r="104" spans="1:13" s="17" customFormat="1" ht="63.75">
      <c r="A104" s="28"/>
      <c r="B104" s="16" t="s">
        <v>59</v>
      </c>
      <c r="C104" s="39" t="s">
        <v>47</v>
      </c>
      <c r="D104" s="39"/>
      <c r="E104" s="28">
        <v>10400</v>
      </c>
      <c r="F104" s="28"/>
      <c r="G104" s="28">
        <v>10400</v>
      </c>
      <c r="H104" s="28">
        <v>10400</v>
      </c>
      <c r="I104" s="28"/>
      <c r="J104" s="28">
        <v>10400</v>
      </c>
      <c r="K104" s="28">
        <v>0</v>
      </c>
      <c r="L104" s="28"/>
      <c r="M104" s="28">
        <v>0</v>
      </c>
    </row>
    <row r="105" spans="1:13" s="17" customFormat="1" ht="15.75">
      <c r="A105" s="18">
        <v>9</v>
      </c>
      <c r="B105" s="35" t="s">
        <v>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s="17" customFormat="1" ht="63.75">
      <c r="A106" s="28"/>
      <c r="B106" s="16" t="s">
        <v>99</v>
      </c>
      <c r="C106" s="39" t="s">
        <v>47</v>
      </c>
      <c r="D106" s="39" t="s">
        <v>100</v>
      </c>
      <c r="E106" s="28">
        <v>10400</v>
      </c>
      <c r="F106" s="28"/>
      <c r="G106" s="28">
        <v>10400</v>
      </c>
      <c r="H106" s="28">
        <v>10400</v>
      </c>
      <c r="I106" s="28"/>
      <c r="J106" s="28">
        <v>10400</v>
      </c>
      <c r="K106" s="28">
        <v>0</v>
      </c>
      <c r="L106" s="28"/>
      <c r="M106" s="28">
        <v>0</v>
      </c>
    </row>
    <row r="107" spans="1:13" s="17" customFormat="1" ht="15.75">
      <c r="A107" s="50" t="s">
        <v>148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2"/>
    </row>
    <row r="108" spans="1:13" s="17" customFormat="1" ht="15.75">
      <c r="A108" s="18">
        <v>10</v>
      </c>
      <c r="B108" s="35" t="s">
        <v>10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s="17" customFormat="1" ht="38.25">
      <c r="A109" s="28"/>
      <c r="B109" s="16" t="s">
        <v>101</v>
      </c>
      <c r="C109" s="39" t="s">
        <v>102</v>
      </c>
      <c r="D109" s="39" t="s">
        <v>103</v>
      </c>
      <c r="E109" s="28">
        <v>3</v>
      </c>
      <c r="F109" s="28"/>
      <c r="G109" s="28">
        <v>3</v>
      </c>
      <c r="H109" s="28">
        <v>3</v>
      </c>
      <c r="I109" s="28"/>
      <c r="J109" s="28">
        <v>3</v>
      </c>
      <c r="K109" s="28">
        <v>0</v>
      </c>
      <c r="L109" s="28"/>
      <c r="M109" s="28">
        <v>0</v>
      </c>
    </row>
    <row r="110" spans="1:13" s="17" customFormat="1" ht="15.75">
      <c r="A110" s="50" t="s">
        <v>148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2"/>
    </row>
    <row r="111" spans="1:13" s="17" customFormat="1" ht="15.75">
      <c r="A111" s="18">
        <v>11</v>
      </c>
      <c r="B111" s="35" t="s">
        <v>11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17" customFormat="1" ht="51">
      <c r="A112" s="28"/>
      <c r="B112" s="16" t="s">
        <v>104</v>
      </c>
      <c r="C112" s="39" t="s">
        <v>47</v>
      </c>
      <c r="D112" s="39" t="s">
        <v>49</v>
      </c>
      <c r="E112" s="22">
        <v>3466.67</v>
      </c>
      <c r="F112" s="22"/>
      <c r="G112" s="19">
        <f>G104/G109</f>
        <v>3466.6666666666665</v>
      </c>
      <c r="H112" s="19">
        <f>H106/H109</f>
        <v>3466.6666666666665</v>
      </c>
      <c r="I112" s="19"/>
      <c r="J112" s="19">
        <v>3466.6666666666665</v>
      </c>
      <c r="K112" s="23">
        <v>0</v>
      </c>
      <c r="L112" s="23"/>
      <c r="M112" s="23">
        <v>0</v>
      </c>
    </row>
    <row r="113" spans="1:13" s="17" customFormat="1" ht="15.75">
      <c r="A113" s="50" t="s">
        <v>148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2"/>
    </row>
    <row r="114" spans="1:13" s="17" customFormat="1" ht="15.75">
      <c r="A114" s="18">
        <v>12</v>
      </c>
      <c r="B114" s="35" t="s">
        <v>12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17" customFormat="1" ht="38.25">
      <c r="A115" s="28"/>
      <c r="B115" s="16" t="s">
        <v>105</v>
      </c>
      <c r="C115" s="39" t="s">
        <v>48</v>
      </c>
      <c r="D115" s="39" t="s">
        <v>49</v>
      </c>
      <c r="E115" s="41">
        <v>100</v>
      </c>
      <c r="F115" s="41"/>
      <c r="G115" s="41">
        <v>100</v>
      </c>
      <c r="H115" s="41">
        <v>100</v>
      </c>
      <c r="I115" s="41"/>
      <c r="J115" s="41">
        <v>100</v>
      </c>
      <c r="K115" s="40">
        <v>0</v>
      </c>
      <c r="L115" s="40"/>
      <c r="M115" s="40">
        <v>0</v>
      </c>
    </row>
    <row r="116" spans="1:13" s="17" customFormat="1" ht="15.75">
      <c r="A116" s="50" t="s">
        <v>148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2"/>
    </row>
    <row r="117" spans="1:13" s="17" customFormat="1" ht="76.5">
      <c r="A117" s="28"/>
      <c r="B117" s="16" t="s">
        <v>60</v>
      </c>
      <c r="C117" s="39" t="s">
        <v>47</v>
      </c>
      <c r="D117" s="39"/>
      <c r="E117" s="40">
        <v>3100</v>
      </c>
      <c r="F117" s="40"/>
      <c r="G117" s="40">
        <v>3100</v>
      </c>
      <c r="H117" s="40">
        <v>3100</v>
      </c>
      <c r="I117" s="40"/>
      <c r="J117" s="40">
        <v>3100</v>
      </c>
      <c r="K117" s="40">
        <v>0</v>
      </c>
      <c r="L117" s="40"/>
      <c r="M117" s="40">
        <v>0</v>
      </c>
    </row>
    <row r="118" spans="1:13" s="17" customFormat="1" ht="15.75">
      <c r="A118" s="18">
        <v>13</v>
      </c>
      <c r="B118" s="35" t="s">
        <v>9</v>
      </c>
      <c r="C118" s="18"/>
      <c r="D118" s="18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s="17" customFormat="1" ht="76.5">
      <c r="A119" s="28"/>
      <c r="B119" s="16" t="s">
        <v>106</v>
      </c>
      <c r="C119" s="39" t="s">
        <v>47</v>
      </c>
      <c r="D119" s="39" t="s">
        <v>107</v>
      </c>
      <c r="E119" s="40">
        <v>3100</v>
      </c>
      <c r="F119" s="40"/>
      <c r="G119" s="40">
        <v>3100</v>
      </c>
      <c r="H119" s="40">
        <v>3100</v>
      </c>
      <c r="I119" s="40"/>
      <c r="J119" s="40">
        <v>3100</v>
      </c>
      <c r="K119" s="40">
        <v>0</v>
      </c>
      <c r="L119" s="40"/>
      <c r="M119" s="40">
        <v>0</v>
      </c>
    </row>
    <row r="120" spans="1:13" s="17" customFormat="1" ht="15.75">
      <c r="A120" s="50" t="s">
        <v>148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2"/>
    </row>
    <row r="121" spans="1:13" s="17" customFormat="1" ht="15.75">
      <c r="A121" s="18">
        <v>14</v>
      </c>
      <c r="B121" s="35" t="s">
        <v>10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s="17" customFormat="1" ht="51">
      <c r="A122" s="28"/>
      <c r="B122" s="16" t="s">
        <v>108</v>
      </c>
      <c r="C122" s="39" t="s">
        <v>50</v>
      </c>
      <c r="D122" s="39" t="s">
        <v>51</v>
      </c>
      <c r="E122" s="49">
        <v>1</v>
      </c>
      <c r="F122" s="49"/>
      <c r="G122" s="49">
        <v>1</v>
      </c>
      <c r="H122" s="49">
        <v>1</v>
      </c>
      <c r="I122" s="49"/>
      <c r="J122" s="49">
        <v>1</v>
      </c>
      <c r="K122" s="49">
        <v>0</v>
      </c>
      <c r="L122" s="49"/>
      <c r="M122" s="49">
        <v>0</v>
      </c>
    </row>
    <row r="123" spans="1:13" s="17" customFormat="1" ht="15.75">
      <c r="A123" s="50" t="s">
        <v>148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2"/>
    </row>
    <row r="124" spans="1:13" s="17" customFormat="1" ht="15.75">
      <c r="A124" s="18">
        <v>15</v>
      </c>
      <c r="B124" s="35" t="s">
        <v>11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s="17" customFormat="1" ht="76.5">
      <c r="A125" s="28"/>
      <c r="B125" s="16" t="s">
        <v>109</v>
      </c>
      <c r="C125" s="39" t="s">
        <v>47</v>
      </c>
      <c r="D125" s="39" t="s">
        <v>49</v>
      </c>
      <c r="E125" s="40">
        <v>3100</v>
      </c>
      <c r="F125" s="40"/>
      <c r="G125" s="40">
        <v>3100</v>
      </c>
      <c r="H125" s="40">
        <v>3100</v>
      </c>
      <c r="I125" s="40"/>
      <c r="J125" s="40">
        <v>3100</v>
      </c>
      <c r="K125" s="40">
        <v>0</v>
      </c>
      <c r="L125" s="40"/>
      <c r="M125" s="40">
        <v>0</v>
      </c>
    </row>
    <row r="126" spans="1:13" s="17" customFormat="1" ht="15.75">
      <c r="A126" s="50" t="s">
        <v>148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2"/>
    </row>
    <row r="127" spans="1:13" s="17" customFormat="1" ht="15.75">
      <c r="A127" s="18">
        <v>16</v>
      </c>
      <c r="B127" s="35" t="s">
        <v>12</v>
      </c>
      <c r="C127" s="18"/>
      <c r="D127" s="18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s="17" customFormat="1" ht="76.5">
      <c r="A128" s="28"/>
      <c r="B128" s="16" t="s">
        <v>110</v>
      </c>
      <c r="C128" s="39" t="s">
        <v>48</v>
      </c>
      <c r="D128" s="39" t="s">
        <v>49</v>
      </c>
      <c r="E128" s="41">
        <v>100</v>
      </c>
      <c r="F128" s="41"/>
      <c r="G128" s="41">
        <v>100</v>
      </c>
      <c r="H128" s="41">
        <v>100</v>
      </c>
      <c r="I128" s="41"/>
      <c r="J128" s="41">
        <v>100</v>
      </c>
      <c r="K128" s="40">
        <v>0</v>
      </c>
      <c r="L128" s="40"/>
      <c r="M128" s="40">
        <v>0</v>
      </c>
    </row>
    <row r="129" spans="1:13" s="17" customFormat="1" ht="15.75">
      <c r="A129" s="50" t="s">
        <v>148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ht="63.75">
      <c r="A130" s="28"/>
      <c r="B130" s="24" t="s">
        <v>111</v>
      </c>
      <c r="C130" s="25" t="s">
        <v>47</v>
      </c>
      <c r="D130" s="25"/>
      <c r="E130" s="14">
        <v>25000</v>
      </c>
      <c r="F130" s="14"/>
      <c r="G130" s="14">
        <v>25000</v>
      </c>
      <c r="H130" s="14">
        <v>25000</v>
      </c>
      <c r="I130" s="14"/>
      <c r="J130" s="14">
        <v>25000</v>
      </c>
      <c r="K130" s="14">
        <v>0</v>
      </c>
      <c r="L130" s="14"/>
      <c r="M130" s="14">
        <v>0</v>
      </c>
    </row>
    <row r="131" spans="1:13" s="17" customFormat="1" ht="15.75">
      <c r="A131" s="18">
        <v>17</v>
      </c>
      <c r="B131" s="42" t="s">
        <v>9</v>
      </c>
      <c r="C131" s="43"/>
      <c r="D131" s="43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63.75">
      <c r="A132" s="28"/>
      <c r="B132" s="15" t="s">
        <v>112</v>
      </c>
      <c r="C132" s="39" t="s">
        <v>47</v>
      </c>
      <c r="D132" s="39" t="s">
        <v>94</v>
      </c>
      <c r="E132" s="14">
        <v>25000</v>
      </c>
      <c r="F132" s="14"/>
      <c r="G132" s="22">
        <v>25000</v>
      </c>
      <c r="H132" s="14">
        <v>25000</v>
      </c>
      <c r="I132" s="14"/>
      <c r="J132" s="14">
        <v>25000</v>
      </c>
      <c r="K132" s="14">
        <v>0</v>
      </c>
      <c r="L132" s="14"/>
      <c r="M132" s="14">
        <v>0</v>
      </c>
    </row>
    <row r="133" spans="1:13" ht="15.75">
      <c r="A133" s="50" t="s">
        <v>148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2"/>
    </row>
    <row r="134" spans="1:13" s="17" customFormat="1" ht="15.75">
      <c r="A134" s="18">
        <v>18</v>
      </c>
      <c r="B134" s="44" t="s">
        <v>10</v>
      </c>
      <c r="C134" s="18"/>
      <c r="D134" s="18"/>
      <c r="E134" s="45"/>
      <c r="F134" s="45"/>
      <c r="G134" s="18"/>
      <c r="H134" s="45"/>
      <c r="I134" s="45"/>
      <c r="J134" s="45"/>
      <c r="K134" s="45"/>
      <c r="L134" s="45"/>
      <c r="M134" s="45"/>
    </row>
    <row r="135" spans="1:13" s="17" customFormat="1" ht="63.75">
      <c r="A135" s="28"/>
      <c r="B135" s="15" t="s">
        <v>113</v>
      </c>
      <c r="C135" s="39" t="s">
        <v>96</v>
      </c>
      <c r="D135" s="39" t="s">
        <v>94</v>
      </c>
      <c r="E135" s="40">
        <v>100</v>
      </c>
      <c r="F135" s="40"/>
      <c r="G135" s="40">
        <v>100</v>
      </c>
      <c r="H135" s="40">
        <v>100</v>
      </c>
      <c r="I135" s="40"/>
      <c r="J135" s="40">
        <v>100</v>
      </c>
      <c r="K135" s="40">
        <v>0</v>
      </c>
      <c r="L135" s="40"/>
      <c r="M135" s="40">
        <v>0</v>
      </c>
    </row>
    <row r="136" spans="1:13" s="17" customFormat="1" ht="63.75">
      <c r="A136" s="28"/>
      <c r="B136" s="15" t="s">
        <v>114</v>
      </c>
      <c r="C136" s="39" t="s">
        <v>115</v>
      </c>
      <c r="D136" s="39" t="s">
        <v>116</v>
      </c>
      <c r="E136" s="40">
        <v>1119.7</v>
      </c>
      <c r="F136" s="40"/>
      <c r="G136" s="40">
        <v>1119.7</v>
      </c>
      <c r="H136" s="40">
        <v>1119.7</v>
      </c>
      <c r="I136" s="40"/>
      <c r="J136" s="40">
        <v>1119.7</v>
      </c>
      <c r="K136" s="40">
        <v>0</v>
      </c>
      <c r="L136" s="40"/>
      <c r="M136" s="40">
        <v>0</v>
      </c>
    </row>
    <row r="137" spans="1:13" s="17" customFormat="1" ht="15.75">
      <c r="A137" s="93" t="s">
        <v>148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5"/>
    </row>
    <row r="138" spans="1:13" s="17" customFormat="1" ht="15.75">
      <c r="A138" s="18">
        <v>19</v>
      </c>
      <c r="B138" s="46" t="s">
        <v>11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s="17" customFormat="1" ht="81" customHeight="1">
      <c r="A139" s="40"/>
      <c r="B139" s="16" t="s">
        <v>117</v>
      </c>
      <c r="C139" s="40" t="s">
        <v>115</v>
      </c>
      <c r="D139" s="40" t="s">
        <v>49</v>
      </c>
      <c r="E139" s="40">
        <v>250</v>
      </c>
      <c r="F139" s="40"/>
      <c r="G139" s="40">
        <v>250</v>
      </c>
      <c r="H139" s="40">
        <v>250</v>
      </c>
      <c r="I139" s="40"/>
      <c r="J139" s="40">
        <v>250</v>
      </c>
      <c r="K139" s="40">
        <v>0</v>
      </c>
      <c r="L139" s="40"/>
      <c r="M139" s="40">
        <v>0</v>
      </c>
    </row>
    <row r="140" spans="1:13" s="17" customFormat="1" ht="15" customHeight="1">
      <c r="A140" s="50" t="s">
        <v>148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2"/>
    </row>
    <row r="141" spans="1:13" s="17" customFormat="1" ht="15.75">
      <c r="A141" s="18">
        <v>20</v>
      </c>
      <c r="B141" s="47" t="s">
        <v>12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17" customFormat="1" ht="51">
      <c r="A142" s="40"/>
      <c r="B142" s="16" t="s">
        <v>118</v>
      </c>
      <c r="C142" s="40" t="s">
        <v>48</v>
      </c>
      <c r="D142" s="25" t="s">
        <v>49</v>
      </c>
      <c r="E142" s="41">
        <v>30</v>
      </c>
      <c r="F142" s="41"/>
      <c r="G142" s="41">
        <v>30</v>
      </c>
      <c r="H142" s="41">
        <v>30</v>
      </c>
      <c r="I142" s="41"/>
      <c r="J142" s="41">
        <v>30</v>
      </c>
      <c r="K142" s="40">
        <v>0</v>
      </c>
      <c r="L142" s="40"/>
      <c r="M142" s="40">
        <v>0</v>
      </c>
    </row>
    <row r="143" spans="1:13" s="17" customFormat="1" ht="63.75">
      <c r="A143" s="40"/>
      <c r="B143" s="16" t="s">
        <v>62</v>
      </c>
      <c r="C143" s="40" t="s">
        <v>47</v>
      </c>
      <c r="D143" s="25"/>
      <c r="E143" s="40">
        <v>40000</v>
      </c>
      <c r="F143" s="40"/>
      <c r="G143" s="40">
        <v>40000</v>
      </c>
      <c r="H143" s="40">
        <v>40000</v>
      </c>
      <c r="I143" s="40"/>
      <c r="J143" s="40">
        <v>40000</v>
      </c>
      <c r="K143" s="40">
        <v>0</v>
      </c>
      <c r="L143" s="40"/>
      <c r="M143" s="40">
        <v>0</v>
      </c>
    </row>
    <row r="144" spans="1:13" s="17" customFormat="1" ht="15.75">
      <c r="A144" s="18">
        <v>21</v>
      </c>
      <c r="B144" s="35" t="s">
        <v>9</v>
      </c>
      <c r="C144" s="18"/>
      <c r="D144" s="43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s="17" customFormat="1" ht="63.75">
      <c r="A145" s="40"/>
      <c r="B145" s="16" t="s">
        <v>119</v>
      </c>
      <c r="C145" s="40" t="s">
        <v>47</v>
      </c>
      <c r="D145" s="25" t="s">
        <v>120</v>
      </c>
      <c r="E145" s="40">
        <v>40000</v>
      </c>
      <c r="F145" s="40"/>
      <c r="G145" s="40">
        <v>40000</v>
      </c>
      <c r="H145" s="40">
        <v>40000</v>
      </c>
      <c r="I145" s="40"/>
      <c r="J145" s="40">
        <v>40000</v>
      </c>
      <c r="K145" s="40">
        <v>0</v>
      </c>
      <c r="L145" s="40"/>
      <c r="M145" s="40">
        <v>0</v>
      </c>
    </row>
    <row r="146" spans="1:13" s="17" customFormat="1" ht="15.75">
      <c r="A146" s="50" t="s">
        <v>148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2"/>
    </row>
    <row r="147" spans="1:13" s="17" customFormat="1" ht="15.75">
      <c r="A147" s="18">
        <v>22</v>
      </c>
      <c r="B147" s="35" t="s">
        <v>10</v>
      </c>
      <c r="C147" s="18"/>
      <c r="D147" s="43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s="17" customFormat="1" ht="63.75">
      <c r="A148" s="40"/>
      <c r="B148" s="16" t="s">
        <v>121</v>
      </c>
      <c r="C148" s="40" t="s">
        <v>96</v>
      </c>
      <c r="D148" s="25" t="s">
        <v>94</v>
      </c>
      <c r="E148" s="40">
        <v>80</v>
      </c>
      <c r="F148" s="40"/>
      <c r="G148" s="40">
        <v>80</v>
      </c>
      <c r="H148" s="40">
        <v>80</v>
      </c>
      <c r="I148" s="40"/>
      <c r="J148" s="40">
        <v>80</v>
      </c>
      <c r="K148" s="40">
        <v>0</v>
      </c>
      <c r="L148" s="40"/>
      <c r="M148" s="40">
        <v>0</v>
      </c>
    </row>
    <row r="149" spans="1:13" s="17" customFormat="1" ht="15.75">
      <c r="A149" s="50" t="s">
        <v>148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2"/>
    </row>
    <row r="150" spans="1:13" s="17" customFormat="1" ht="15.75">
      <c r="A150" s="18">
        <v>23</v>
      </c>
      <c r="B150" s="35" t="s">
        <v>11</v>
      </c>
      <c r="C150" s="18"/>
      <c r="D150" s="43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s="17" customFormat="1" ht="51">
      <c r="A151" s="28"/>
      <c r="B151" s="16" t="s">
        <v>122</v>
      </c>
      <c r="C151" s="39" t="s">
        <v>47</v>
      </c>
      <c r="D151" s="25" t="s">
        <v>49</v>
      </c>
      <c r="E151" s="40">
        <v>500</v>
      </c>
      <c r="F151" s="40"/>
      <c r="G151" s="40">
        <v>500</v>
      </c>
      <c r="H151" s="40">
        <v>500</v>
      </c>
      <c r="I151" s="40"/>
      <c r="J151" s="40">
        <v>500</v>
      </c>
      <c r="K151" s="40">
        <v>0</v>
      </c>
      <c r="L151" s="40"/>
      <c r="M151" s="40">
        <v>0</v>
      </c>
    </row>
    <row r="152" spans="1:13" s="17" customFormat="1" ht="15.75">
      <c r="A152" s="50" t="s">
        <v>148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2"/>
    </row>
    <row r="153" spans="1:13" s="17" customFormat="1" ht="15.75">
      <c r="A153" s="18">
        <v>24</v>
      </c>
      <c r="B153" s="35" t="s">
        <v>123</v>
      </c>
      <c r="C153" s="18"/>
      <c r="D153" s="43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s="17" customFormat="1" ht="63.75">
      <c r="A154" s="28"/>
      <c r="B154" s="16" t="s">
        <v>98</v>
      </c>
      <c r="C154" s="39" t="s">
        <v>48</v>
      </c>
      <c r="D154" s="25" t="s">
        <v>49</v>
      </c>
      <c r="E154" s="41">
        <v>80</v>
      </c>
      <c r="F154" s="41"/>
      <c r="G154" s="41">
        <v>80</v>
      </c>
      <c r="H154" s="41">
        <v>80</v>
      </c>
      <c r="I154" s="41"/>
      <c r="J154" s="41">
        <v>80</v>
      </c>
      <c r="K154" s="48">
        <v>0</v>
      </c>
      <c r="L154" s="48"/>
      <c r="M154" s="48">
        <v>0</v>
      </c>
    </row>
    <row r="155" spans="1:13" s="17" customFormat="1" ht="15.75">
      <c r="A155" s="50" t="s">
        <v>148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2"/>
    </row>
    <row r="156" spans="1:13" s="17" customFormat="1" ht="38.25">
      <c r="A156" s="28"/>
      <c r="B156" s="16" t="s">
        <v>63</v>
      </c>
      <c r="C156" s="39" t="s">
        <v>47</v>
      </c>
      <c r="D156" s="25"/>
      <c r="E156" s="40">
        <v>40000</v>
      </c>
      <c r="F156" s="40"/>
      <c r="G156" s="40">
        <v>40000</v>
      </c>
      <c r="H156" s="40">
        <v>40000</v>
      </c>
      <c r="I156" s="40"/>
      <c r="J156" s="40">
        <v>40000</v>
      </c>
      <c r="K156" s="40">
        <v>0</v>
      </c>
      <c r="L156" s="40"/>
      <c r="M156" s="40">
        <v>0</v>
      </c>
    </row>
    <row r="157" spans="1:13" s="17" customFormat="1" ht="15.75">
      <c r="A157" s="18">
        <v>25</v>
      </c>
      <c r="B157" s="35" t="s">
        <v>9</v>
      </c>
      <c r="C157" s="18"/>
      <c r="D157" s="43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s="17" customFormat="1" ht="63.75">
      <c r="A158" s="28"/>
      <c r="B158" s="16" t="s">
        <v>124</v>
      </c>
      <c r="C158" s="39" t="s">
        <v>47</v>
      </c>
      <c r="D158" s="25" t="s">
        <v>125</v>
      </c>
      <c r="E158" s="40">
        <v>40000</v>
      </c>
      <c r="F158" s="40"/>
      <c r="G158" s="40">
        <v>40000</v>
      </c>
      <c r="H158" s="40">
        <v>40000</v>
      </c>
      <c r="I158" s="40"/>
      <c r="J158" s="40">
        <v>40000</v>
      </c>
      <c r="K158" s="40">
        <v>0</v>
      </c>
      <c r="L158" s="40"/>
      <c r="M158" s="40">
        <v>0</v>
      </c>
    </row>
    <row r="159" spans="1:13" s="17" customFormat="1" ht="15.75">
      <c r="A159" s="50" t="s">
        <v>148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2"/>
    </row>
    <row r="160" spans="1:13" s="17" customFormat="1" ht="15.75">
      <c r="A160" s="18">
        <v>26</v>
      </c>
      <c r="B160" s="35" t="s">
        <v>10</v>
      </c>
      <c r="C160" s="18"/>
      <c r="D160" s="43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s="17" customFormat="1" ht="38.25">
      <c r="A161" s="28"/>
      <c r="B161" s="15" t="s">
        <v>126</v>
      </c>
      <c r="C161" s="39" t="s">
        <v>50</v>
      </c>
      <c r="D161" s="25" t="s">
        <v>51</v>
      </c>
      <c r="E161" s="40">
        <v>1</v>
      </c>
      <c r="F161" s="40"/>
      <c r="G161" s="40">
        <v>1</v>
      </c>
      <c r="H161" s="40">
        <v>1</v>
      </c>
      <c r="I161" s="40"/>
      <c r="J161" s="40">
        <v>1</v>
      </c>
      <c r="K161" s="40">
        <v>0</v>
      </c>
      <c r="L161" s="40"/>
      <c r="M161" s="40">
        <v>0</v>
      </c>
    </row>
    <row r="162" spans="1:13" s="17" customFormat="1" ht="15.75">
      <c r="A162" s="50" t="s">
        <v>148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2"/>
    </row>
    <row r="163" spans="1:13" s="17" customFormat="1" ht="15.75">
      <c r="A163" s="18">
        <v>27</v>
      </c>
      <c r="B163" s="42" t="s">
        <v>11</v>
      </c>
      <c r="C163" s="43"/>
      <c r="D163" s="43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s="17" customFormat="1" ht="38.25">
      <c r="A164" s="28"/>
      <c r="B164" s="15" t="s">
        <v>127</v>
      </c>
      <c r="C164" s="39" t="s">
        <v>47</v>
      </c>
      <c r="D164" s="25" t="s">
        <v>49</v>
      </c>
      <c r="E164" s="40">
        <v>40000</v>
      </c>
      <c r="F164" s="40"/>
      <c r="G164" s="40">
        <v>40000</v>
      </c>
      <c r="H164" s="40">
        <v>40000</v>
      </c>
      <c r="I164" s="40"/>
      <c r="J164" s="40">
        <v>40000</v>
      </c>
      <c r="K164" s="40">
        <v>0</v>
      </c>
      <c r="L164" s="40"/>
      <c r="M164" s="40">
        <v>0</v>
      </c>
    </row>
    <row r="165" spans="1:13" s="17" customFormat="1" ht="15.75">
      <c r="A165" s="50" t="s">
        <v>148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2"/>
    </row>
    <row r="166" spans="1:13" s="17" customFormat="1" ht="15.75">
      <c r="A166" s="18">
        <v>28</v>
      </c>
      <c r="B166" s="44" t="s">
        <v>12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s="17" customFormat="1" ht="51">
      <c r="A167" s="28"/>
      <c r="B167" s="15" t="s">
        <v>128</v>
      </c>
      <c r="C167" s="39" t="s">
        <v>48</v>
      </c>
      <c r="D167" s="39" t="s">
        <v>49</v>
      </c>
      <c r="E167" s="41">
        <v>100</v>
      </c>
      <c r="F167" s="41"/>
      <c r="G167" s="41">
        <v>100</v>
      </c>
      <c r="H167" s="41">
        <v>100</v>
      </c>
      <c r="I167" s="41"/>
      <c r="J167" s="41">
        <v>100</v>
      </c>
      <c r="K167" s="40">
        <v>0</v>
      </c>
      <c r="L167" s="40"/>
      <c r="M167" s="40">
        <v>0</v>
      </c>
    </row>
    <row r="168" spans="1:13" s="17" customFormat="1" ht="15.75">
      <c r="A168" s="18"/>
      <c r="B168" s="47" t="s">
        <v>129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 s="17" customFormat="1" ht="25.5">
      <c r="A169" s="18"/>
      <c r="B169" s="47" t="s">
        <v>65</v>
      </c>
      <c r="C169" s="40"/>
      <c r="D169" s="40"/>
      <c r="E169" s="40"/>
      <c r="F169" s="40">
        <v>25000</v>
      </c>
      <c r="G169" s="40">
        <v>25000</v>
      </c>
      <c r="H169" s="40"/>
      <c r="I169" s="40">
        <v>25000</v>
      </c>
      <c r="J169" s="40">
        <v>25000</v>
      </c>
      <c r="K169" s="40"/>
      <c r="L169" s="40">
        <v>0</v>
      </c>
      <c r="M169" s="40">
        <v>0</v>
      </c>
    </row>
    <row r="170" spans="1:13" s="17" customFormat="1" ht="15.75">
      <c r="A170" s="18">
        <v>29</v>
      </c>
      <c r="B170" s="47" t="s">
        <v>130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s="17" customFormat="1" ht="51">
      <c r="A171" s="28"/>
      <c r="B171" s="15" t="s">
        <v>131</v>
      </c>
      <c r="C171" s="39" t="s">
        <v>47</v>
      </c>
      <c r="D171" s="39" t="s">
        <v>132</v>
      </c>
      <c r="E171" s="40"/>
      <c r="F171" s="40">
        <v>25000</v>
      </c>
      <c r="G171" s="40">
        <v>25000</v>
      </c>
      <c r="H171" s="40"/>
      <c r="I171" s="40">
        <v>25000</v>
      </c>
      <c r="J171" s="40">
        <v>25000</v>
      </c>
      <c r="K171" s="40"/>
      <c r="L171" s="40">
        <v>0</v>
      </c>
      <c r="M171" s="40">
        <v>0</v>
      </c>
    </row>
    <row r="172" spans="1:13" s="17" customFormat="1" ht="15.75">
      <c r="A172" s="50" t="s">
        <v>148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2"/>
    </row>
    <row r="173" spans="1:13" s="17" customFormat="1" ht="15.75">
      <c r="A173" s="18">
        <v>30</v>
      </c>
      <c r="B173" s="47" t="s">
        <v>10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s="17" customFormat="1" ht="63.75">
      <c r="A174" s="28"/>
      <c r="B174" s="15" t="s">
        <v>133</v>
      </c>
      <c r="C174" s="39" t="s">
        <v>46</v>
      </c>
      <c r="D174" s="39" t="s">
        <v>134</v>
      </c>
      <c r="E174" s="18"/>
      <c r="F174" s="40">
        <v>4</v>
      </c>
      <c r="G174" s="40">
        <v>4</v>
      </c>
      <c r="H174" s="40"/>
      <c r="I174" s="40">
        <v>4</v>
      </c>
      <c r="J174" s="40">
        <v>4</v>
      </c>
      <c r="K174" s="40"/>
      <c r="L174" s="40">
        <v>0</v>
      </c>
      <c r="M174" s="40">
        <v>0</v>
      </c>
    </row>
    <row r="175" spans="1:13" s="17" customFormat="1" ht="15.75">
      <c r="A175" s="50" t="s">
        <v>148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2"/>
    </row>
    <row r="176" spans="1:13" s="17" customFormat="1" ht="15.75">
      <c r="A176" s="18">
        <v>31</v>
      </c>
      <c r="B176" s="47" t="s">
        <v>11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s="17" customFormat="1" ht="51">
      <c r="A177" s="28"/>
      <c r="B177" s="15" t="s">
        <v>135</v>
      </c>
      <c r="C177" s="39" t="s">
        <v>47</v>
      </c>
      <c r="D177" s="39" t="s">
        <v>49</v>
      </c>
      <c r="E177" s="18"/>
      <c r="F177" s="40">
        <v>6250</v>
      </c>
      <c r="G177" s="40">
        <v>6250</v>
      </c>
      <c r="H177" s="40"/>
      <c r="I177" s="40">
        <v>6250</v>
      </c>
      <c r="J177" s="40">
        <v>6250</v>
      </c>
      <c r="K177" s="40"/>
      <c r="L177" s="40">
        <v>0</v>
      </c>
      <c r="M177" s="40">
        <v>0</v>
      </c>
    </row>
    <row r="178" spans="1:13" s="17" customFormat="1" ht="15.75">
      <c r="A178" s="50" t="s">
        <v>148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2"/>
    </row>
    <row r="179" spans="1:13" s="17" customFormat="1" ht="15.75">
      <c r="A179" s="18">
        <v>32</v>
      </c>
      <c r="B179" s="47" t="s">
        <v>12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s="17" customFormat="1" ht="51">
      <c r="A180" s="28"/>
      <c r="B180" s="15" t="s">
        <v>136</v>
      </c>
      <c r="C180" s="39" t="s">
        <v>48</v>
      </c>
      <c r="D180" s="39" t="s">
        <v>49</v>
      </c>
      <c r="E180" s="18"/>
      <c r="F180" s="41">
        <v>100</v>
      </c>
      <c r="G180" s="41">
        <v>100</v>
      </c>
      <c r="H180" s="41"/>
      <c r="I180" s="41">
        <v>100</v>
      </c>
      <c r="J180" s="41">
        <v>100</v>
      </c>
      <c r="K180" s="18"/>
      <c r="L180" s="18">
        <v>0</v>
      </c>
      <c r="M180" s="18">
        <v>0</v>
      </c>
    </row>
    <row r="181" spans="1:13" ht="15" customHeight="1">
      <c r="A181" s="50" t="s">
        <v>147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2"/>
    </row>
    <row r="182" spans="1:13" ht="75.75" customHeight="1">
      <c r="A182" s="63" t="s">
        <v>152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5"/>
    </row>
    <row r="183" spans="1:13" ht="15.75">
      <c r="A183" s="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4" ht="19.5" customHeight="1">
      <c r="A184" s="3" t="s">
        <v>37</v>
      </c>
      <c r="B184" s="3"/>
      <c r="C184" s="3"/>
      <c r="D184" s="3"/>
    </row>
    <row r="185" spans="1:13" ht="89.25" customHeight="1">
      <c r="A185" s="54" t="s">
        <v>149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1:4" ht="16.5" customHeight="1">
      <c r="A186" s="54" t="s">
        <v>38</v>
      </c>
      <c r="B186" s="54"/>
      <c r="C186" s="54"/>
      <c r="D186" s="54"/>
    </row>
    <row r="187" spans="1:4" ht="19.5" customHeight="1">
      <c r="A187" s="5" t="s">
        <v>39</v>
      </c>
      <c r="B187" s="5"/>
      <c r="C187" s="5"/>
      <c r="D187" s="5"/>
    </row>
    <row r="188" spans="1:5" ht="15.75">
      <c r="A188" s="58" t="s">
        <v>42</v>
      </c>
      <c r="B188" s="58"/>
      <c r="C188" s="58"/>
      <c r="D188" s="58"/>
      <c r="E188" s="58"/>
    </row>
    <row r="189" spans="1:13" ht="15.75">
      <c r="A189" s="58"/>
      <c r="B189" s="58"/>
      <c r="C189" s="58"/>
      <c r="D189" s="58"/>
      <c r="E189" s="58"/>
      <c r="G189" s="59"/>
      <c r="H189" s="59"/>
      <c r="J189" s="53" t="s">
        <v>150</v>
      </c>
      <c r="K189" s="53"/>
      <c r="L189" s="53"/>
      <c r="M189" s="53"/>
    </row>
    <row r="190" spans="1:13" ht="15.75" customHeight="1">
      <c r="A190" s="6"/>
      <c r="B190" s="6"/>
      <c r="C190" s="6"/>
      <c r="D190" s="6"/>
      <c r="E190" s="6"/>
      <c r="J190" s="56" t="s">
        <v>27</v>
      </c>
      <c r="K190" s="56"/>
      <c r="L190" s="56"/>
      <c r="M190" s="56"/>
    </row>
    <row r="191" spans="1:13" ht="43.5" customHeight="1">
      <c r="A191" s="58" t="s">
        <v>40</v>
      </c>
      <c r="B191" s="58"/>
      <c r="C191" s="58"/>
      <c r="D191" s="58"/>
      <c r="E191" s="58"/>
      <c r="G191" s="59"/>
      <c r="H191" s="59"/>
      <c r="J191" s="53" t="s">
        <v>151</v>
      </c>
      <c r="K191" s="53"/>
      <c r="L191" s="53"/>
      <c r="M191" s="53"/>
    </row>
    <row r="192" spans="1:13" ht="15.75" customHeight="1">
      <c r="A192" s="58"/>
      <c r="B192" s="58"/>
      <c r="C192" s="58"/>
      <c r="D192" s="58"/>
      <c r="E192" s="58"/>
      <c r="J192" s="56" t="s">
        <v>27</v>
      </c>
      <c r="K192" s="56"/>
      <c r="L192" s="56"/>
      <c r="M192" s="56"/>
    </row>
  </sheetData>
  <sheetProtection/>
  <mergeCells count="101">
    <mergeCell ref="A172:M172"/>
    <mergeCell ref="A175:M175"/>
    <mergeCell ref="A178:M178"/>
    <mergeCell ref="A126:M126"/>
    <mergeCell ref="A110:M110"/>
    <mergeCell ref="A149:M149"/>
    <mergeCell ref="A152:M152"/>
    <mergeCell ref="A155:M155"/>
    <mergeCell ref="A159:M159"/>
    <mergeCell ref="A162:M162"/>
    <mergeCell ref="A123:M123"/>
    <mergeCell ref="A129:M129"/>
    <mergeCell ref="A133:M133"/>
    <mergeCell ref="A137:M137"/>
    <mergeCell ref="A140:M140"/>
    <mergeCell ref="A146:M146"/>
    <mergeCell ref="A72:M72"/>
    <mergeCell ref="A81:M81"/>
    <mergeCell ref="B39:D39"/>
    <mergeCell ref="H57:J57"/>
    <mergeCell ref="A50:A51"/>
    <mergeCell ref="A47:M47"/>
    <mergeCell ref="D57:D58"/>
    <mergeCell ref="E50:G50"/>
    <mergeCell ref="B50:D51"/>
    <mergeCell ref="X30:Z30"/>
    <mergeCell ref="E11:M11"/>
    <mergeCell ref="E12:M12"/>
    <mergeCell ref="B15:M15"/>
    <mergeCell ref="B16:M16"/>
    <mergeCell ref="A28:B28"/>
    <mergeCell ref="B17:M17"/>
    <mergeCell ref="A13:M13"/>
    <mergeCell ref="R30:T30"/>
    <mergeCell ref="U30:W30"/>
    <mergeCell ref="A45:M45"/>
    <mergeCell ref="B33:D33"/>
    <mergeCell ref="B34:D34"/>
    <mergeCell ref="B35:D35"/>
    <mergeCell ref="A44:M44"/>
    <mergeCell ref="A39:A40"/>
    <mergeCell ref="B42:D42"/>
    <mergeCell ref="B41:D41"/>
    <mergeCell ref="B36:D36"/>
    <mergeCell ref="B37:D37"/>
    <mergeCell ref="B38:D38"/>
    <mergeCell ref="J1:M4"/>
    <mergeCell ref="A11:A12"/>
    <mergeCell ref="A5:M5"/>
    <mergeCell ref="A6:M6"/>
    <mergeCell ref="E7:M7"/>
    <mergeCell ref="E8:M8"/>
    <mergeCell ref="H50:J50"/>
    <mergeCell ref="K50:M50"/>
    <mergeCell ref="A48:B48"/>
    <mergeCell ref="B23:M23"/>
    <mergeCell ref="A9:A10"/>
    <mergeCell ref="B30:D31"/>
    <mergeCell ref="B43:D43"/>
    <mergeCell ref="A19:M19"/>
    <mergeCell ref="B32:D32"/>
    <mergeCell ref="B40:D40"/>
    <mergeCell ref="E10:M10"/>
    <mergeCell ref="A7:A8"/>
    <mergeCell ref="B24:M24"/>
    <mergeCell ref="B25:M25"/>
    <mergeCell ref="A30:A31"/>
    <mergeCell ref="E30:G30"/>
    <mergeCell ref="H30:J30"/>
    <mergeCell ref="E9:M9"/>
    <mergeCell ref="K30:M30"/>
    <mergeCell ref="K57:M57"/>
    <mergeCell ref="A181:M181"/>
    <mergeCell ref="A182:M182"/>
    <mergeCell ref="A90:M90"/>
    <mergeCell ref="A57:A58"/>
    <mergeCell ref="B57:B58"/>
    <mergeCell ref="A86:M86"/>
    <mergeCell ref="A97:M97"/>
    <mergeCell ref="A100:M100"/>
    <mergeCell ref="C57:C58"/>
    <mergeCell ref="J192:M192"/>
    <mergeCell ref="B52:D52"/>
    <mergeCell ref="B53:D53"/>
    <mergeCell ref="A188:E189"/>
    <mergeCell ref="A191:E192"/>
    <mergeCell ref="G189:H189"/>
    <mergeCell ref="G191:H191"/>
    <mergeCell ref="E57:G57"/>
    <mergeCell ref="J190:M190"/>
    <mergeCell ref="A94:M94"/>
    <mergeCell ref="A103:M103"/>
    <mergeCell ref="A107:M107"/>
    <mergeCell ref="J191:M191"/>
    <mergeCell ref="J189:M189"/>
    <mergeCell ref="A113:M113"/>
    <mergeCell ref="A116:M116"/>
    <mergeCell ref="A120:M120"/>
    <mergeCell ref="A185:M185"/>
    <mergeCell ref="A186:D186"/>
    <mergeCell ref="A165:M165"/>
  </mergeCells>
  <printOptions/>
  <pageMargins left="0.15748031496062992" right="0.07874015748031496" top="0.15748031496062992" bottom="0.11811023622047245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2020-01-11T07:31:12Z</cp:lastPrinted>
  <dcterms:created xsi:type="dcterms:W3CDTF">2018-12-28T08:43:53Z</dcterms:created>
  <dcterms:modified xsi:type="dcterms:W3CDTF">2020-01-11T07:37:15Z</dcterms:modified>
  <cp:category/>
  <cp:version/>
  <cp:contentType/>
  <cp:contentStatus/>
</cp:coreProperties>
</file>