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7795" windowHeight="14385"/>
  </bookViews>
  <sheets>
    <sheet name="КПК3110160  (2)" sheetId="5" r:id="rId1"/>
    <sheet name="Лист2" sheetId="6" state="hidden" r:id="rId2"/>
  </sheets>
  <definedNames>
    <definedName name="_xlnm.Print_Area" localSheetId="0">'КПК3110160  (2)'!$A$1:$BM$114</definedName>
  </definedNames>
  <calcPr calcId="125725"/>
</workbook>
</file>

<file path=xl/calcChain.xml><?xml version="1.0" encoding="utf-8"?>
<calcChain xmlns="http://schemas.openxmlformats.org/spreadsheetml/2006/main">
  <c r="AO87" i="5"/>
  <c r="AO86"/>
  <c r="AO85"/>
  <c r="AO91"/>
  <c r="AO90"/>
  <c r="AO89"/>
  <c r="AO88"/>
  <c r="CO28" i="6"/>
  <c r="DE28" s="1"/>
  <c r="CO27"/>
  <c r="CO26"/>
  <c r="CO25"/>
  <c r="DE25" s="1"/>
  <c r="CO24"/>
  <c r="DE24" s="1"/>
  <c r="CO23"/>
  <c r="DE23" s="1"/>
  <c r="CO22"/>
  <c r="DE22" s="1"/>
  <c r="CO21"/>
  <c r="CO20"/>
  <c r="DE20" s="1"/>
  <c r="CO19"/>
  <c r="CO18"/>
  <c r="DE18" s="1"/>
  <c r="CO17"/>
  <c r="CO16"/>
  <c r="DE16" s="1"/>
  <c r="CO15"/>
  <c r="CO14"/>
  <c r="DE14" s="1"/>
  <c r="CO13"/>
  <c r="CO12"/>
  <c r="DE12" s="1"/>
  <c r="CO11"/>
  <c r="CO10"/>
  <c r="CO9"/>
  <c r="DE9" s="1"/>
  <c r="CO8"/>
  <c r="CO7"/>
  <c r="DE7" s="1"/>
  <c r="CO6"/>
  <c r="CO3" s="1"/>
  <c r="DE30"/>
  <c r="DE19"/>
  <c r="DE17"/>
  <c r="DE15"/>
  <c r="DE13"/>
  <c r="DE11"/>
  <c r="DE8"/>
  <c r="DE27"/>
  <c r="DE26"/>
  <c r="DE5"/>
  <c r="AY30"/>
  <c r="AY28"/>
  <c r="AI28"/>
  <c r="AY27"/>
  <c r="AI27"/>
  <c r="AI26"/>
  <c r="AY26" s="1"/>
  <c r="AI25"/>
  <c r="AY25" s="1"/>
  <c r="AI24"/>
  <c r="AY24" s="1"/>
  <c r="AI23"/>
  <c r="AY23" s="1"/>
  <c r="AI22"/>
  <c r="AY22" s="1"/>
  <c r="AY20"/>
  <c r="AY19"/>
  <c r="AY18"/>
  <c r="AY17"/>
  <c r="AY16"/>
  <c r="AY15"/>
  <c r="AY14"/>
  <c r="AY13"/>
  <c r="AY12"/>
  <c r="AY11"/>
  <c r="AY9"/>
  <c r="AY8"/>
  <c r="AY7"/>
  <c r="AY6"/>
  <c r="AY5"/>
  <c r="AC50" i="5"/>
  <c r="AI3" i="6"/>
  <c r="BE94" i="5"/>
  <c r="AO94"/>
  <c r="BE66"/>
  <c r="AO66"/>
  <c r="AC52"/>
  <c r="AO72"/>
  <c r="AO71"/>
  <c r="AO70"/>
  <c r="AO69"/>
  <c r="DE6" i="6" l="1"/>
  <c r="BE101" i="5"/>
  <c r="BE99"/>
  <c r="BE98"/>
  <c r="BE97"/>
  <c r="BE96"/>
  <c r="BE93"/>
  <c r="BE91"/>
  <c r="BE90"/>
  <c r="BE89"/>
  <c r="BE88"/>
  <c r="BE87"/>
  <c r="BE86"/>
  <c r="BE85"/>
  <c r="BE83"/>
  <c r="BE82"/>
  <c r="BE81"/>
  <c r="BE80"/>
  <c r="BE79"/>
  <c r="BE78"/>
  <c r="BE77"/>
  <c r="BE76"/>
  <c r="BE75"/>
  <c r="BE74"/>
  <c r="BE72"/>
  <c r="BE71"/>
  <c r="BE70"/>
  <c r="BE69"/>
  <c r="BE68"/>
  <c r="AR60"/>
  <c r="AS52"/>
  <c r="AS51"/>
  <c r="AS50"/>
</calcChain>
</file>

<file path=xl/sharedStrings.xml><?xml version="1.0" encoding="utf-8"?>
<sst xmlns="http://schemas.openxmlformats.org/spreadsheetml/2006/main" count="367" uniqueCount="138">
  <si>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</si>
  <si>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</si>
  <si>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</si>
  <si>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</si>
  <si>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</si>
  <si>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</si>
  <si>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</si>
  <si>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</si>
  <si>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</si>
  <si>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</si>
  <si>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</si>
  <si>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</si>
  <si>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</si>
  <si>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</si>
  <si>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</si>
  <si>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</si>
  <si>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</si>
  <si>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</si>
  <si>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</si>
  <si>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</si>
  <si>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</si>
  <si>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</si>
  <si>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</si>
  <si>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</si>
  <si>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</si>
  <si>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</si>
  <si>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</si>
  <si>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</si>
  <si>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</si>
  <si>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</si>
  <si>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</si>
  <si>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</si>
  <si>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</si>
  <si>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</si>
  <si>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</si>
  <si>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</si>
  <si>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</si>
  <si>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</si>
  <si>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</si>
  <si>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</si>
  <si>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</si>
  <si>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</si>
  <si>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</si>
  <si>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</si>
  <si>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</si>
  <si>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</si>
  <si>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</si>
  <si>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</si>
  <si>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</si>
  <si>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</si>
  <si>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</si>
  <si>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</si>
  <si>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</si>
  <si>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</si>
  <si>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</si>
  <si>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</si>
  <si>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</si>
  <si>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</si>
  <si>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</si>
  <si>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</si>
  <si>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</si>
  <si>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</si>
  <si>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</si>
  <si>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</si>
  <si>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Забезпечити керівництво та управління у сфері комунального господарства м.Коломиї</t>
  </si>
  <si>
    <t>УСЬОГО</t>
  </si>
  <si>
    <t>затрат</t>
  </si>
  <si>
    <t>Z1</t>
  </si>
  <si>
    <t>кількість працівників управління</t>
  </si>
  <si>
    <t>од.</t>
  </si>
  <si>
    <t>Штатний розпис</t>
  </si>
  <si>
    <t>витрати на комунальні послуги та енергоносії:</t>
  </si>
  <si>
    <t>грн.</t>
  </si>
  <si>
    <t>кошторис</t>
  </si>
  <si>
    <t>Витрати на оплату праці і нарахування на заробітну плату</t>
  </si>
  <si>
    <t>розрахунок</t>
  </si>
  <si>
    <t>Витрати на матеріально-технічне забезпечення (предмети матеріали, обладнання та інвентар)</t>
  </si>
  <si>
    <t>Інші видатки, які не мають постійного характеру в бюджетних періодах</t>
  </si>
  <si>
    <t>рохрахунок</t>
  </si>
  <si>
    <t>продукту</t>
  </si>
  <si>
    <t>кількість місцевих/цільових програм, що реалізуються на території громади управлінням комунального господарства</t>
  </si>
  <si>
    <t>рішення міської ради</t>
  </si>
  <si>
    <t>кількість підготовлених матеріалів рішень виконкому та сесій міської ради</t>
  </si>
  <si>
    <t>Реєстраційний журнал</t>
  </si>
  <si>
    <t>кількість отриманих скарг та звернень населення</t>
  </si>
  <si>
    <t>шт.</t>
  </si>
  <si>
    <t>кількість підготовлених звітів</t>
  </si>
  <si>
    <t>план робіт</t>
  </si>
  <si>
    <t>кількість розроблених паспортів бюджетних програм</t>
  </si>
  <si>
    <t>кількість закупівель, які планується провести</t>
  </si>
  <si>
    <t>Річний план закупівель</t>
  </si>
  <si>
    <t>кількість укладених договорів з підрядними організаціями</t>
  </si>
  <si>
    <t>кількість ордерів на видалення зелених насаджень, які планується видати</t>
  </si>
  <si>
    <t>кількість наданих публічних послуг, і тому числі адміністративних</t>
  </si>
  <si>
    <t>кількість виданих розпорядчих актів</t>
  </si>
  <si>
    <t>ефективності</t>
  </si>
  <si>
    <t>кількість розглянутих скарг та звернень населення на 1-го працівника</t>
  </si>
  <si>
    <t>Кількість підготовлених проектів рішень міської ради на одного працівника</t>
  </si>
  <si>
    <t>Кількість виданих розпорядчих актів на одного працівника</t>
  </si>
  <si>
    <t>Середні витрати на оплату праці і нарахування на заробітну плату однієї штатної одиниці</t>
  </si>
  <si>
    <t>Середнніі витрати на оплату комунальних послуг та енергоносіїв однієї штатної одиниці</t>
  </si>
  <si>
    <t>Середні витрати на забезпечення матеріально-технічними ресурсами однієї штатної одиниці</t>
  </si>
  <si>
    <t>Середні витрати інших показників, які не мають постійного характеру на одну штатну одиницю</t>
  </si>
  <si>
    <t>якості</t>
  </si>
  <si>
    <t>Відсоток розглянутих скарг та звернень у загальній кількості отриманих скарг та звернень</t>
  </si>
  <si>
    <t>відс.</t>
  </si>
  <si>
    <t>Керівництво і управління у сфері комунального господарства м.Коломиї</t>
  </si>
  <si>
    <t>3100000</t>
  </si>
  <si>
    <t>Наказ</t>
  </si>
  <si>
    <t>Управління фінансів і внутрішнього аудиту Коломийської міської ради</t>
  </si>
  <si>
    <t>Начальник управління фінансів і внутрішнього аудиту Коломийської міської ради</t>
  </si>
  <si>
    <t>Ольга ГАВДУНИК</t>
  </si>
  <si>
    <t>31692820</t>
  </si>
  <si>
    <t>0953000000</t>
  </si>
  <si>
    <t>гривень</t>
  </si>
  <si>
    <t>бюджетної програми місцевого бюджету на 2025  рік</t>
  </si>
  <si>
    <t>3110160</t>
  </si>
  <si>
    <t>Керівництво і управління у відповідній сфері у містах (місті Києві), селищах, селах, територіальних громадах</t>
  </si>
  <si>
    <t>Управлiння комунального господарства Коломийської мiської ради</t>
  </si>
  <si>
    <t>3110000</t>
  </si>
  <si>
    <t>0160</t>
  </si>
  <si>
    <t>0111</t>
  </si>
  <si>
    <t>Управління комунального господарства Коломийської мiської ради</t>
  </si>
  <si>
    <t>Забезпечення погашення кредиторської заборгованості</t>
  </si>
  <si>
    <t>відсоток погашення кредиторської заборгованості</t>
  </si>
  <si>
    <t>Забезпечення виконання наданих законодавством повноважень у сфері комунального господарства</t>
  </si>
  <si>
    <t>Забезпечення погашення кредиторської заборгованості за 2024 рік</t>
  </si>
  <si>
    <t>2.Забезпечення погашення кредиторської заборгованості за 2024 рік</t>
  </si>
  <si>
    <t>1.Забезпечення виконання наданих законодавством повноважень  у сфері комунального господарства</t>
  </si>
  <si>
    <t>обсяг кредиторської заборгованості по оплаті праці і нарахуванні на заробітну плату</t>
  </si>
  <si>
    <t>звіт про кредиторську заборгованість ф.7</t>
  </si>
  <si>
    <t>обсяг кредиторської заборгованості по оплаті матеріально-технічного забезпечення (предмети матеріали, обладнання та інвентар)</t>
  </si>
  <si>
    <t>обсягкредиторської заборгованості по оплаті інших видатків, які не мають постійного характеру в бюджетних періодах</t>
  </si>
  <si>
    <t>Конституція України, Бюджетний кодекс України, Закон України «Про місцеве самоврядування в Україні», Закон України «Про Національну програму інформатизації», Наказ Міністерства фінансів України від 26.08.2014 № 836 «Про деякі питання запровадження програмно-цільового методу складання та виконання місцевих бююджетів» (зі змінами),  Наказ Міністерства фінансів України від 20.09.2017 №793 «Про затверджених складових програмної класифікації видатків та кредитування місцевих бюджетів» (зі змінами), Наказ Міністерства фінансів України від 15.06.2023  № 322 "Про затвердження Типового переліку результативних показників бюджетних програм місцевих бюджетів у галузі «Державне управління»", Постанова Кабінету Міністрів України від 31.08.1998 року №1352 "Про затвердження Положення про формування та  виконання Національної програми інформатизації" (із змінами), Постанова Кабінету Міністрів України від 09.03.2006 року №268 «Про упорядкування структури та умов оплати праці працівників апарату органів виконавчої влади, органів прокуратури, судів та інших органів», рішення міської ради від 05.12.2024р.  №4012-58/2024 "Про бюджет Коломийської міської територіальної громади на 2025 рік (0953000000) код бюджету"(зі змінами),  рішення  міської ради від 22.01.2025р.  № 4169-59/2025 «Про уточнення бюджету Коломийської міської територіальної громади на 2025 рік (0953000000) код бюджету»</t>
  </si>
  <si>
    <t>Віктор ВОЛОШЕНЮК</t>
  </si>
  <si>
    <t>Заступник начальника-головний інженер-начальник відділу капітального будівництва управлiння комунального господарства Коломийської мiської ради</t>
  </si>
  <si>
    <t>обсяг кредиторської заборгованості по оплаті комунальних послуг та енергоносіїв</t>
  </si>
  <si>
    <t>7-О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</si>
</sst>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2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6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17" fillId="0" borderId="6" xfId="0" applyFont="1" applyBorder="1"/>
    <xf numFmtId="0" fontId="17" fillId="0" borderId="0" xfId="0" applyFont="1"/>
    <xf numFmtId="3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4" fontId="8" fillId="2" borderId="2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0" fontId="7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vertical="center" wrapText="1"/>
    </xf>
    <xf numFmtId="0" fontId="11" fillId="2" borderId="1" xfId="0" quotePrefix="1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11" fillId="2" borderId="4" xfId="0" quotePrefix="1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4" fillId="2" borderId="1" xfId="0" quotePrefix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left" vertical="center"/>
    </xf>
    <xf numFmtId="0" fontId="13" fillId="2" borderId="1" xfId="0" quotePrefix="1" applyFont="1" applyFill="1" applyBorder="1" applyAlignment="1">
      <alignment horizontal="left" vertical="top" wrapText="1"/>
    </xf>
    <xf numFmtId="0" fontId="13" fillId="2" borderId="0" xfId="0" applyFont="1" applyFill="1" applyBorder="1" applyAlignment="1">
      <alignment horizontal="center" vertical="center"/>
    </xf>
    <xf numFmtId="0" fontId="0" fillId="2" borderId="0" xfId="0" applyFill="1"/>
    <xf numFmtId="0" fontId="7" fillId="2" borderId="0" xfId="0" applyFont="1" applyFill="1" applyBorder="1" applyAlignment="1">
      <alignment horizontal="center" vertical="top"/>
    </xf>
    <xf numFmtId="0" fontId="16" fillId="2" borderId="0" xfId="0" applyFont="1" applyFill="1" applyAlignment="1">
      <alignment horizontal="center" vertical="top" wrapText="1"/>
    </xf>
    <xf numFmtId="0" fontId="7" fillId="2" borderId="0" xfId="0" applyFont="1" applyFill="1" applyAlignment="1">
      <alignment horizontal="center" vertical="top" wrapText="1"/>
    </xf>
    <xf numFmtId="0" fontId="1" fillId="2" borderId="0" xfId="0" applyFont="1" applyFill="1" applyBorder="1" applyAlignment="1"/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0" fillId="2" borderId="0" xfId="0" applyFill="1" applyBorder="1" applyAlignment="1"/>
    <xf numFmtId="0" fontId="7" fillId="2" borderId="0" xfId="0" applyFont="1" applyFill="1" applyAlignment="1">
      <alignment horizontal="center" vertical="top"/>
    </xf>
    <xf numFmtId="0" fontId="16" fillId="2" borderId="0" xfId="0" applyFont="1" applyFill="1" applyBorder="1" applyAlignment="1">
      <alignment horizontal="center" vertical="top"/>
    </xf>
    <xf numFmtId="0" fontId="16" fillId="2" borderId="0" xfId="0" applyFont="1" applyFill="1" applyAlignment="1">
      <alignment horizontal="center" vertical="top"/>
    </xf>
    <xf numFmtId="0" fontId="14" fillId="2" borderId="1" xfId="0" quotePrefix="1" applyFont="1" applyFill="1" applyBorder="1" applyAlignment="1">
      <alignment horizontal="left" vertical="top" wrapText="1"/>
    </xf>
    <xf numFmtId="0" fontId="16" fillId="2" borderId="6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justify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2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165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4" fillId="2" borderId="1" xfId="0" quotePrefix="1" applyFont="1" applyFill="1" applyBorder="1" applyAlignment="1">
      <alignment horizontal="left" vertical="top" wrapText="1"/>
    </xf>
    <xf numFmtId="0" fontId="0" fillId="2" borderId="1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3" xfId="0" applyNumberFormat="1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5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6" fillId="2" borderId="1" xfId="0" applyFont="1" applyFill="1" applyBorder="1" applyAlignment="1">
      <alignment horizontal="right"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6" fillId="2" borderId="0" xfId="0" applyFont="1" applyFill="1" applyAlignment="1">
      <alignment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/>
    <xf numFmtId="4" fontId="2" fillId="2" borderId="0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left" vertical="top" wrapText="1"/>
    </xf>
    <xf numFmtId="0" fontId="17" fillId="2" borderId="4" xfId="0" applyFont="1" applyFill="1" applyBorder="1" applyAlignment="1">
      <alignment horizontal="left" vertical="top" wrapText="1"/>
    </xf>
    <xf numFmtId="0" fontId="17" fillId="2" borderId="5" xfId="0" applyFont="1" applyFill="1" applyBorder="1" applyAlignment="1">
      <alignment horizontal="left" vertical="top" wrapText="1"/>
    </xf>
    <xf numFmtId="4" fontId="8" fillId="2" borderId="0" xfId="0" applyNumberFormat="1" applyFont="1" applyFill="1" applyBorder="1" applyAlignment="1">
      <alignment horizontal="center" vertical="center"/>
    </xf>
    <xf numFmtId="0" fontId="8" fillId="2" borderId="3" xfId="0" applyNumberFormat="1" applyFont="1" applyFill="1" applyBorder="1" applyAlignment="1">
      <alignment horizontal="left" vertical="center" wrapText="1"/>
    </xf>
    <xf numFmtId="0" fontId="8" fillId="2" borderId="4" xfId="0" applyNumberFormat="1" applyFont="1" applyFill="1" applyBorder="1" applyAlignment="1">
      <alignment horizontal="left" vertical="center" wrapText="1"/>
    </xf>
    <xf numFmtId="0" fontId="8" fillId="2" borderId="5" xfId="0" applyNumberFormat="1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8" fillId="2" borderId="2" xfId="0" applyNumberFormat="1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left" vertical="center" wrapText="1"/>
    </xf>
    <xf numFmtId="4" fontId="8" fillId="2" borderId="0" xfId="0" applyNumberFormat="1" applyFont="1" applyFill="1"/>
    <xf numFmtId="0" fontId="2" fillId="2" borderId="3" xfId="0" applyNumberFormat="1" applyFont="1" applyFill="1" applyBorder="1" applyAlignment="1">
      <alignment horizontal="center" vertical="top" wrapText="1"/>
    </xf>
    <xf numFmtId="0" fontId="0" fillId="2" borderId="4" xfId="0" applyFont="1" applyFill="1" applyBorder="1" applyAlignment="1">
      <alignment horizontal="center" vertical="top" wrapText="1"/>
    </xf>
    <xf numFmtId="0" fontId="0" fillId="2" borderId="5" xfId="0" applyFont="1" applyFill="1" applyBorder="1" applyAlignment="1">
      <alignment horizontal="center" vertical="top" wrapText="1"/>
    </xf>
    <xf numFmtId="0" fontId="2" fillId="2" borderId="2" xfId="0" applyNumberFormat="1" applyFont="1" applyFill="1" applyBorder="1" applyAlignment="1">
      <alignment horizontal="left" vertical="center" wrapText="1"/>
    </xf>
    <xf numFmtId="0" fontId="2" fillId="2" borderId="3" xfId="0" applyNumberFormat="1" applyFont="1" applyFill="1" applyBorder="1" applyAlignment="1">
      <alignment horizontal="left" vertical="center" wrapText="1"/>
    </xf>
    <xf numFmtId="0" fontId="8" fillId="2" borderId="3" xfId="0" applyNumberFormat="1" applyFont="1" applyFill="1" applyBorder="1" applyAlignment="1">
      <alignment horizontal="center" vertical="top" wrapText="1"/>
    </xf>
    <xf numFmtId="0" fontId="17" fillId="2" borderId="4" xfId="0" applyFont="1" applyFill="1" applyBorder="1" applyAlignment="1">
      <alignment horizontal="center" vertical="top" wrapText="1"/>
    </xf>
    <xf numFmtId="0" fontId="17" fillId="2" borderId="5" xfId="0" applyFont="1" applyFill="1" applyBorder="1" applyAlignment="1">
      <alignment horizontal="center" vertical="top" wrapText="1"/>
    </xf>
    <xf numFmtId="3" fontId="2" fillId="2" borderId="2" xfId="0" applyNumberFormat="1" applyFont="1" applyFill="1" applyBorder="1" applyAlignment="1">
      <alignment horizontal="center" vertical="center" wrapText="1"/>
    </xf>
    <xf numFmtId="4" fontId="2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7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left"/>
    </xf>
    <xf numFmtId="0" fontId="3" fillId="2" borderId="0" xfId="0" quotePrefix="1" applyFont="1" applyFill="1" applyAlignment="1">
      <alignment horizontal="left" vertical="top" wrapText="1"/>
    </xf>
    <xf numFmtId="0" fontId="2" fillId="2" borderId="1" xfId="0" quotePrefix="1" applyFont="1" applyFill="1" applyBorder="1" applyAlignment="1">
      <alignment horizontal="center" wrapText="1"/>
    </xf>
    <xf numFmtId="14" fontId="12" fillId="2" borderId="1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8" fillId="2" borderId="0" xfId="0" applyFont="1" applyFill="1" applyAlignment="1">
      <alignment horizontal="center"/>
    </xf>
    <xf numFmtId="0" fontId="18" fillId="2" borderId="0" xfId="0" applyFont="1" applyFill="1" applyAlignment="1">
      <alignment horizontal="center"/>
    </xf>
    <xf numFmtId="0" fontId="18" fillId="2" borderId="0" xfId="0" applyFont="1" applyFill="1"/>
    <xf numFmtId="0" fontId="19" fillId="2" borderId="0" xfId="0" applyFont="1" applyFill="1"/>
    <xf numFmtId="14" fontId="19" fillId="2" borderId="1" xfId="0" quotePrefix="1" applyNumberFormat="1" applyFont="1" applyFill="1" applyBorder="1" applyAlignment="1">
      <alignment horizontal="left" vertical="top" wrapText="1"/>
    </xf>
    <xf numFmtId="0" fontId="20" fillId="2" borderId="1" xfId="0" applyFont="1" applyFill="1" applyBorder="1" applyAlignment="1">
      <alignment horizontal="left" vertical="top" wrapText="1"/>
    </xf>
    <xf numFmtId="0" fontId="19" fillId="2" borderId="1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2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B114"/>
  <sheetViews>
    <sheetView tabSelected="1" zoomScaleNormal="100" zoomScaleSheetLayoutView="100" workbookViewId="0">
      <selection activeCell="AW7" sqref="AM7:BF7"/>
    </sheetView>
  </sheetViews>
  <sheetFormatPr defaultRowHeight="12.75"/>
  <cols>
    <col min="1" max="54" width="2.85546875" style="32" customWidth="1"/>
    <col min="55" max="55" width="3.5703125" style="32" customWidth="1"/>
    <col min="56" max="65" width="2.85546875" style="32" customWidth="1"/>
    <col min="66" max="77" width="3" style="32" customWidth="1"/>
    <col min="78" max="78" width="4.5703125" style="32" customWidth="1"/>
    <col min="79" max="79" width="5.28515625" style="32" hidden="1" customWidth="1"/>
    <col min="80" max="80" width="11.7109375" style="32" customWidth="1"/>
    <col min="81" max="16384" width="9.140625" style="32"/>
  </cols>
  <sheetData>
    <row r="1" spans="1:77" ht="44.25" customHeight="1">
      <c r="AO1" s="33" t="s">
        <v>34</v>
      </c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</row>
    <row r="2" spans="1:77" ht="15.95" customHeight="1">
      <c r="AO2" s="34" t="s">
        <v>0</v>
      </c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</row>
    <row r="3" spans="1:77" ht="15" customHeight="1">
      <c r="AO3" s="35" t="s">
        <v>108</v>
      </c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</row>
    <row r="4" spans="1:77" ht="32.1" customHeight="1">
      <c r="AO4" s="37" t="s">
        <v>122</v>
      </c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</row>
    <row r="5" spans="1:77">
      <c r="AO5" s="39" t="s">
        <v>20</v>
      </c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</row>
    <row r="6" spans="1:77" ht="7.5" customHeight="1"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</row>
    <row r="7" spans="1:77" ht="12.75" customHeight="1">
      <c r="AM7" s="154"/>
      <c r="AN7" s="154"/>
      <c r="AO7" s="155">
        <v>45686</v>
      </c>
      <c r="AP7" s="156"/>
      <c r="AQ7" s="156"/>
      <c r="AR7" s="156"/>
      <c r="AS7" s="156"/>
      <c r="AT7" s="156"/>
      <c r="AU7" s="156"/>
      <c r="AV7" s="154" t="s">
        <v>61</v>
      </c>
      <c r="AW7" s="157" t="s">
        <v>137</v>
      </c>
      <c r="AX7" s="156"/>
      <c r="AY7" s="156"/>
      <c r="AZ7" s="156"/>
      <c r="BA7" s="156"/>
      <c r="BB7" s="156"/>
      <c r="BC7" s="156"/>
      <c r="BD7" s="156"/>
      <c r="BE7" s="156"/>
      <c r="BF7" s="156"/>
    </row>
    <row r="8" spans="1:77">
      <c r="AO8" s="41"/>
      <c r="AP8" s="41"/>
      <c r="AQ8" s="41"/>
      <c r="AR8" s="41"/>
      <c r="AS8" s="41"/>
      <c r="AT8" s="41"/>
      <c r="AU8" s="41"/>
      <c r="AW8" s="42"/>
      <c r="AX8" s="42"/>
      <c r="AY8" s="42"/>
      <c r="AZ8" s="42"/>
      <c r="BA8" s="42"/>
      <c r="BB8" s="42"/>
      <c r="BC8" s="42"/>
      <c r="BD8" s="42"/>
      <c r="BE8" s="42"/>
      <c r="BF8" s="42"/>
    </row>
    <row r="10" spans="1:77" ht="15.75" customHeight="1">
      <c r="A10" s="43" t="s">
        <v>21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</row>
    <row r="11" spans="1:77" ht="15.75" customHeight="1">
      <c r="A11" s="43" t="s">
        <v>115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</row>
    <row r="12" spans="1:77" ht="6" customHeight="1">
      <c r="A12" s="44"/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</row>
    <row r="13" spans="1:77" s="51" customFormat="1" ht="14.25" customHeight="1">
      <c r="A13" s="45" t="s">
        <v>51</v>
      </c>
      <c r="B13" s="46" t="s">
        <v>107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8"/>
      <c r="N13" s="49" t="s">
        <v>118</v>
      </c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50"/>
      <c r="AU13" s="46" t="s">
        <v>112</v>
      </c>
      <c r="AV13" s="47"/>
      <c r="AW13" s="47"/>
      <c r="AX13" s="47"/>
      <c r="AY13" s="47"/>
      <c r="AZ13" s="47"/>
      <c r="BA13" s="47"/>
      <c r="BB13" s="47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</row>
    <row r="14" spans="1:77" s="51" customFormat="1" ht="24" customHeight="1">
      <c r="A14" s="52"/>
      <c r="B14" s="53" t="s">
        <v>54</v>
      </c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2"/>
      <c r="N14" s="54" t="s">
        <v>60</v>
      </c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2"/>
      <c r="AU14" s="53" t="s">
        <v>53</v>
      </c>
      <c r="AV14" s="53"/>
      <c r="AW14" s="53"/>
      <c r="AX14" s="53"/>
      <c r="AY14" s="53"/>
      <c r="AZ14" s="53"/>
      <c r="BA14" s="53"/>
      <c r="BB14" s="53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</row>
    <row r="15" spans="1:77" s="51" customFormat="1">
      <c r="BE15" s="55"/>
      <c r="BF15" s="55"/>
      <c r="BG15" s="55"/>
      <c r="BH15" s="55"/>
      <c r="BI15" s="55"/>
      <c r="BJ15" s="55"/>
      <c r="BK15" s="55"/>
      <c r="BL15" s="55"/>
    </row>
    <row r="16" spans="1:77" s="51" customFormat="1" ht="15" customHeight="1">
      <c r="A16" s="56" t="s">
        <v>4</v>
      </c>
      <c r="B16" s="46" t="s">
        <v>119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8"/>
      <c r="N16" s="49" t="s">
        <v>118</v>
      </c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50"/>
      <c r="AU16" s="46" t="s">
        <v>112</v>
      </c>
      <c r="AV16" s="47"/>
      <c r="AW16" s="47"/>
      <c r="AX16" s="47"/>
      <c r="AY16" s="47"/>
      <c r="AZ16" s="47"/>
      <c r="BA16" s="47"/>
      <c r="BB16" s="47"/>
      <c r="BC16" s="57"/>
      <c r="BD16" s="57"/>
      <c r="BE16" s="57"/>
      <c r="BF16" s="57"/>
      <c r="BG16" s="57"/>
      <c r="BH16" s="57"/>
      <c r="BI16" s="57"/>
      <c r="BJ16" s="57"/>
      <c r="BK16" s="57"/>
      <c r="BL16" s="58"/>
      <c r="BM16" s="59"/>
      <c r="BN16" s="59"/>
      <c r="BO16" s="59"/>
      <c r="BP16" s="57"/>
      <c r="BQ16" s="57"/>
      <c r="BR16" s="57"/>
      <c r="BS16" s="57"/>
      <c r="BT16" s="57"/>
      <c r="BU16" s="57"/>
      <c r="BV16" s="57"/>
      <c r="BW16" s="57"/>
    </row>
    <row r="17" spans="1:79" s="51" customFormat="1" ht="24" customHeight="1">
      <c r="A17" s="60"/>
      <c r="B17" s="53" t="s">
        <v>54</v>
      </c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2"/>
      <c r="N17" s="54" t="s">
        <v>59</v>
      </c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2"/>
      <c r="AU17" s="53" t="s">
        <v>53</v>
      </c>
      <c r="AV17" s="53"/>
      <c r="AW17" s="53"/>
      <c r="AX17" s="53"/>
      <c r="AY17" s="53"/>
      <c r="AZ17" s="53"/>
      <c r="BA17" s="53"/>
      <c r="BB17" s="53"/>
      <c r="BC17" s="61"/>
      <c r="BD17" s="61"/>
      <c r="BE17" s="61"/>
      <c r="BF17" s="61"/>
      <c r="BG17" s="61"/>
      <c r="BH17" s="61"/>
      <c r="BI17" s="61"/>
      <c r="BJ17" s="61"/>
      <c r="BK17" s="62"/>
      <c r="BL17" s="61"/>
      <c r="BM17" s="59"/>
      <c r="BN17" s="59"/>
      <c r="BO17" s="59"/>
      <c r="BP17" s="61"/>
      <c r="BQ17" s="61"/>
      <c r="BR17" s="61"/>
      <c r="BS17" s="61"/>
      <c r="BT17" s="61"/>
      <c r="BU17" s="61"/>
      <c r="BV17" s="61"/>
      <c r="BW17" s="61"/>
    </row>
    <row r="18" spans="1:79" s="51" customFormat="1"/>
    <row r="19" spans="1:79" s="51" customFormat="1" ht="42.75" customHeight="1">
      <c r="A19" s="45" t="s">
        <v>52</v>
      </c>
      <c r="B19" s="46" t="s">
        <v>116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N19" s="46" t="s">
        <v>120</v>
      </c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57"/>
      <c r="AA19" s="46" t="s">
        <v>121</v>
      </c>
      <c r="AB19" s="47"/>
      <c r="AC19" s="47"/>
      <c r="AD19" s="47"/>
      <c r="AE19" s="47"/>
      <c r="AF19" s="47"/>
      <c r="AG19" s="47"/>
      <c r="AH19" s="47"/>
      <c r="AI19" s="47"/>
      <c r="AJ19" s="57"/>
      <c r="AK19" s="63" t="s">
        <v>117</v>
      </c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57"/>
      <c r="BE19" s="46" t="s">
        <v>113</v>
      </c>
      <c r="BF19" s="47"/>
      <c r="BG19" s="47"/>
      <c r="BH19" s="47"/>
      <c r="BI19" s="47"/>
      <c r="BJ19" s="47"/>
      <c r="BK19" s="47"/>
      <c r="BL19" s="47"/>
      <c r="BM19" s="57"/>
      <c r="BN19" s="57"/>
      <c r="BO19" s="57"/>
      <c r="BP19" s="57"/>
      <c r="BQ19" s="57"/>
      <c r="BR19" s="57"/>
      <c r="BS19" s="57"/>
      <c r="BT19" s="57"/>
      <c r="BU19" s="57"/>
      <c r="BV19" s="57"/>
      <c r="BW19" s="57"/>
      <c r="BX19" s="57"/>
      <c r="BY19" s="57"/>
      <c r="BZ19" s="57"/>
      <c r="CA19" s="57"/>
    </row>
    <row r="20" spans="1:79" s="51" customFormat="1" ht="25.5" customHeight="1">
      <c r="B20" s="53" t="s">
        <v>54</v>
      </c>
      <c r="C20" s="53"/>
      <c r="D20" s="53"/>
      <c r="E20" s="53"/>
      <c r="F20" s="53"/>
      <c r="G20" s="53"/>
      <c r="H20" s="53"/>
      <c r="I20" s="53"/>
      <c r="J20" s="53"/>
      <c r="K20" s="53"/>
      <c r="L20" s="53"/>
      <c r="N20" s="53" t="s">
        <v>55</v>
      </c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61"/>
      <c r="AA20" s="64" t="s">
        <v>56</v>
      </c>
      <c r="AB20" s="64"/>
      <c r="AC20" s="64"/>
      <c r="AD20" s="64"/>
      <c r="AE20" s="64"/>
      <c r="AF20" s="64"/>
      <c r="AG20" s="64"/>
      <c r="AH20" s="64"/>
      <c r="AI20" s="64"/>
      <c r="AJ20" s="61"/>
      <c r="AK20" s="65" t="s">
        <v>57</v>
      </c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5"/>
      <c r="BB20" s="65"/>
      <c r="BC20" s="65"/>
      <c r="BD20" s="61"/>
      <c r="BE20" s="53" t="s">
        <v>58</v>
      </c>
      <c r="BF20" s="53"/>
      <c r="BG20" s="53"/>
      <c r="BH20" s="53"/>
      <c r="BI20" s="53"/>
      <c r="BJ20" s="53"/>
      <c r="BK20" s="53"/>
      <c r="BL20" s="53"/>
      <c r="BM20" s="61"/>
      <c r="BN20" s="61"/>
      <c r="BO20" s="61"/>
      <c r="BP20" s="61"/>
      <c r="BQ20" s="61"/>
      <c r="BR20" s="61"/>
      <c r="BS20" s="61"/>
      <c r="BT20" s="61"/>
      <c r="BU20" s="61"/>
      <c r="BV20" s="61"/>
      <c r="BW20" s="61"/>
      <c r="BX20" s="61"/>
      <c r="BY20" s="61"/>
      <c r="BZ20" s="61"/>
      <c r="CA20" s="61"/>
    </row>
    <row r="21" spans="1:79" ht="6.75" customHeight="1">
      <c r="A21" s="66"/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6"/>
      <c r="BD21" s="66"/>
      <c r="BE21" s="66"/>
      <c r="BF21" s="66"/>
      <c r="BG21" s="66"/>
      <c r="BH21" s="66"/>
      <c r="BI21" s="66"/>
      <c r="BJ21" s="66"/>
      <c r="BK21" s="66"/>
      <c r="BL21" s="66"/>
    </row>
    <row r="22" spans="1:79" ht="24.95" customHeight="1">
      <c r="A22" s="67" t="s">
        <v>49</v>
      </c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8">
        <v>7127783.5800000001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7127783.5800000001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70" t="s">
        <v>22</v>
      </c>
      <c r="BE22" s="70"/>
      <c r="BF22" s="70"/>
      <c r="BG22" s="70"/>
      <c r="BH22" s="70"/>
      <c r="BI22" s="70"/>
      <c r="BJ22" s="70"/>
      <c r="BK22" s="70"/>
      <c r="BL22" s="70"/>
    </row>
    <row r="23" spans="1:79" ht="24.95" customHeight="1">
      <c r="A23" s="70" t="s">
        <v>62</v>
      </c>
      <c r="B23" s="70"/>
      <c r="C23" s="70"/>
      <c r="D23" s="70"/>
      <c r="E23" s="70"/>
      <c r="F23" s="70"/>
      <c r="G23" s="70"/>
      <c r="H23" s="7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70" t="s">
        <v>23</v>
      </c>
      <c r="U23" s="70"/>
      <c r="V23" s="70"/>
      <c r="W23" s="70"/>
      <c r="X23" s="71"/>
      <c r="Y23" s="71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3"/>
      <c r="AO23" s="73"/>
      <c r="AP23" s="73"/>
      <c r="AQ23" s="73"/>
      <c r="AR23" s="73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73"/>
      <c r="BE23" s="73"/>
      <c r="BF23" s="73"/>
      <c r="BG23" s="73"/>
      <c r="BH23" s="73"/>
      <c r="BI23" s="73"/>
      <c r="BJ23" s="66"/>
      <c r="BK23" s="66"/>
      <c r="BL23" s="66"/>
    </row>
    <row r="24" spans="1:79" ht="12.75" customHeight="1">
      <c r="A24" s="74"/>
      <c r="B24" s="74"/>
      <c r="C24" s="74"/>
      <c r="D24" s="74"/>
      <c r="E24" s="74"/>
      <c r="F24" s="74"/>
      <c r="G24" s="74"/>
      <c r="H24" s="74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4"/>
      <c r="U24" s="74"/>
      <c r="V24" s="74"/>
      <c r="W24" s="74"/>
      <c r="X24" s="71"/>
      <c r="Y24" s="71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3"/>
      <c r="AO24" s="73"/>
      <c r="AP24" s="73"/>
      <c r="AQ24" s="73"/>
      <c r="AR24" s="73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73"/>
      <c r="BE24" s="73"/>
      <c r="BF24" s="73"/>
      <c r="BG24" s="73"/>
      <c r="BH24" s="73"/>
      <c r="BI24" s="73"/>
      <c r="BJ24" s="66"/>
      <c r="BK24" s="66"/>
      <c r="BL24" s="66"/>
    </row>
    <row r="25" spans="1:79" ht="15.75" customHeight="1">
      <c r="A25" s="34" t="s">
        <v>36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</row>
    <row r="26" spans="1:79" ht="156" customHeight="1">
      <c r="A26" s="75" t="s">
        <v>133</v>
      </c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/>
      <c r="AY26" s="76"/>
      <c r="AZ26" s="76"/>
      <c r="BA26" s="76"/>
      <c r="BB26" s="76"/>
      <c r="BC26" s="76"/>
      <c r="BD26" s="76"/>
      <c r="BE26" s="76"/>
      <c r="BF26" s="76"/>
      <c r="BG26" s="76"/>
      <c r="BH26" s="76"/>
      <c r="BI26" s="76"/>
      <c r="BJ26" s="76"/>
      <c r="BK26" s="76"/>
      <c r="BL26" s="76"/>
    </row>
    <row r="27" spans="1:79" ht="12.75" customHeight="1">
      <c r="A27" s="77"/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</row>
    <row r="28" spans="1:79" ht="15.75" customHeight="1">
      <c r="A28" s="70" t="s">
        <v>35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</row>
    <row r="29" spans="1:79" ht="27.75" customHeight="1">
      <c r="A29" s="78" t="s">
        <v>27</v>
      </c>
      <c r="B29" s="78"/>
      <c r="C29" s="78"/>
      <c r="D29" s="78"/>
      <c r="E29" s="78"/>
      <c r="F29" s="78"/>
      <c r="G29" s="79" t="s">
        <v>39</v>
      </c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80"/>
      <c r="BE29" s="80"/>
      <c r="BF29" s="80"/>
      <c r="BG29" s="80"/>
      <c r="BH29" s="80"/>
      <c r="BI29" s="80"/>
      <c r="BJ29" s="80"/>
      <c r="BK29" s="80"/>
      <c r="BL29" s="81"/>
    </row>
    <row r="30" spans="1:79" ht="15.75" hidden="1">
      <c r="A30" s="82">
        <v>1</v>
      </c>
      <c r="B30" s="82"/>
      <c r="C30" s="82"/>
      <c r="D30" s="82"/>
      <c r="E30" s="82"/>
      <c r="F30" s="82"/>
      <c r="G30" s="79">
        <v>2</v>
      </c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  <c r="AT30" s="80"/>
      <c r="AU30" s="80"/>
      <c r="AV30" s="80"/>
      <c r="AW30" s="80"/>
      <c r="AX30" s="80"/>
      <c r="AY30" s="80"/>
      <c r="AZ30" s="80"/>
      <c r="BA30" s="80"/>
      <c r="BB30" s="80"/>
      <c r="BC30" s="80"/>
      <c r="BD30" s="80"/>
      <c r="BE30" s="80"/>
      <c r="BF30" s="80"/>
      <c r="BG30" s="80"/>
      <c r="BH30" s="80"/>
      <c r="BI30" s="80"/>
      <c r="BJ30" s="80"/>
      <c r="BK30" s="80"/>
      <c r="BL30" s="81"/>
    </row>
    <row r="31" spans="1:79" ht="10.5" hidden="1" customHeight="1">
      <c r="A31" s="83" t="s">
        <v>32</v>
      </c>
      <c r="B31" s="83"/>
      <c r="C31" s="83"/>
      <c r="D31" s="83"/>
      <c r="E31" s="83"/>
      <c r="F31" s="83"/>
      <c r="G31" s="84" t="s">
        <v>7</v>
      </c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6"/>
      <c r="CA31" s="32" t="s">
        <v>48</v>
      </c>
    </row>
    <row r="32" spans="1:79" ht="12.75" customHeight="1">
      <c r="A32" s="83">
        <v>1</v>
      </c>
      <c r="B32" s="83"/>
      <c r="C32" s="83"/>
      <c r="D32" s="83"/>
      <c r="E32" s="83"/>
      <c r="F32" s="83"/>
      <c r="G32" s="87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32" t="s">
        <v>47</v>
      </c>
    </row>
    <row r="33" spans="1:79" ht="12.75" customHeight="1">
      <c r="A33" s="77"/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BL33" s="77"/>
    </row>
    <row r="34" spans="1:79" ht="15.95" customHeight="1">
      <c r="A34" s="70" t="s">
        <v>37</v>
      </c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0"/>
      <c r="BI34" s="70"/>
      <c r="BJ34" s="70"/>
      <c r="BK34" s="70"/>
      <c r="BL34" s="70"/>
    </row>
    <row r="35" spans="1:79" ht="15.95" customHeight="1">
      <c r="A35" s="75" t="s">
        <v>106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</row>
    <row r="36" spans="1:79" ht="12.75" customHeight="1">
      <c r="A36" s="74"/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90"/>
      <c r="AL36" s="90"/>
      <c r="AM36" s="90"/>
      <c r="AN36" s="90"/>
      <c r="AO36" s="90"/>
      <c r="AP36" s="90"/>
      <c r="AQ36" s="90"/>
      <c r="AR36" s="90"/>
      <c r="AS36" s="90"/>
      <c r="AT36" s="90"/>
      <c r="AU36" s="90"/>
      <c r="AV36" s="90"/>
      <c r="AW36" s="90"/>
      <c r="AX36" s="90"/>
      <c r="AY36" s="90"/>
      <c r="AZ36" s="90"/>
      <c r="BA36" s="90"/>
      <c r="BB36" s="90"/>
      <c r="BC36" s="90"/>
      <c r="BD36" s="90"/>
      <c r="BE36" s="90"/>
      <c r="BF36" s="90"/>
      <c r="BG36" s="90"/>
      <c r="BH36" s="90"/>
      <c r="BI36" s="90"/>
      <c r="BJ36" s="90"/>
      <c r="BK36" s="90"/>
      <c r="BL36" s="90"/>
    </row>
    <row r="37" spans="1:79" ht="15.75" customHeight="1">
      <c r="A37" s="70" t="s">
        <v>38</v>
      </c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70"/>
      <c r="AS37" s="70"/>
      <c r="AT37" s="70"/>
      <c r="AU37" s="70"/>
      <c r="AV37" s="70"/>
      <c r="AW37" s="70"/>
      <c r="AX37" s="70"/>
      <c r="AY37" s="70"/>
      <c r="AZ37" s="70"/>
      <c r="BA37" s="70"/>
      <c r="BB37" s="70"/>
      <c r="BC37" s="70"/>
      <c r="BD37" s="70"/>
      <c r="BE37" s="70"/>
      <c r="BF37" s="70"/>
      <c r="BG37" s="70"/>
      <c r="BH37" s="70"/>
      <c r="BI37" s="70"/>
      <c r="BJ37" s="70"/>
      <c r="BK37" s="70"/>
      <c r="BL37" s="70"/>
    </row>
    <row r="38" spans="1:79" ht="27.75" customHeight="1">
      <c r="A38" s="78" t="s">
        <v>27</v>
      </c>
      <c r="B38" s="78"/>
      <c r="C38" s="78"/>
      <c r="D38" s="78"/>
      <c r="E38" s="78"/>
      <c r="F38" s="78"/>
      <c r="G38" s="79" t="s">
        <v>24</v>
      </c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  <c r="AM38" s="80"/>
      <c r="AN38" s="80"/>
      <c r="AO38" s="80"/>
      <c r="AP38" s="80"/>
      <c r="AQ38" s="80"/>
      <c r="AR38" s="80"/>
      <c r="AS38" s="80"/>
      <c r="AT38" s="80"/>
      <c r="AU38" s="80"/>
      <c r="AV38" s="80"/>
      <c r="AW38" s="80"/>
      <c r="AX38" s="80"/>
      <c r="AY38" s="80"/>
      <c r="AZ38" s="80"/>
      <c r="BA38" s="80"/>
      <c r="BB38" s="80"/>
      <c r="BC38" s="80"/>
      <c r="BD38" s="80"/>
      <c r="BE38" s="80"/>
      <c r="BF38" s="80"/>
      <c r="BG38" s="80"/>
      <c r="BH38" s="80"/>
      <c r="BI38" s="80"/>
      <c r="BJ38" s="80"/>
      <c r="BK38" s="80"/>
      <c r="BL38" s="81"/>
    </row>
    <row r="39" spans="1:79" ht="15.75" hidden="1">
      <c r="A39" s="82">
        <v>1</v>
      </c>
      <c r="B39" s="82"/>
      <c r="C39" s="82"/>
      <c r="D39" s="82"/>
      <c r="E39" s="82"/>
      <c r="F39" s="82"/>
      <c r="G39" s="79">
        <v>2</v>
      </c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80"/>
      <c r="AS39" s="80"/>
      <c r="AT39" s="80"/>
      <c r="AU39" s="80"/>
      <c r="AV39" s="80"/>
      <c r="AW39" s="80"/>
      <c r="AX39" s="80"/>
      <c r="AY39" s="80"/>
      <c r="AZ39" s="80"/>
      <c r="BA39" s="80"/>
      <c r="BB39" s="80"/>
      <c r="BC39" s="80"/>
      <c r="BD39" s="80"/>
      <c r="BE39" s="80"/>
      <c r="BF39" s="80"/>
      <c r="BG39" s="80"/>
      <c r="BH39" s="80"/>
      <c r="BI39" s="80"/>
      <c r="BJ39" s="80"/>
      <c r="BK39" s="80"/>
      <c r="BL39" s="81"/>
    </row>
    <row r="40" spans="1:79" ht="10.5" hidden="1" customHeight="1">
      <c r="A40" s="83" t="s">
        <v>6</v>
      </c>
      <c r="B40" s="83"/>
      <c r="C40" s="83"/>
      <c r="D40" s="83"/>
      <c r="E40" s="83"/>
      <c r="F40" s="83"/>
      <c r="G40" s="84" t="s">
        <v>7</v>
      </c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85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85"/>
      <c r="BE40" s="85"/>
      <c r="BF40" s="85"/>
      <c r="BG40" s="85"/>
      <c r="BH40" s="85"/>
      <c r="BI40" s="85"/>
      <c r="BJ40" s="85"/>
      <c r="BK40" s="85"/>
      <c r="BL40" s="86"/>
      <c r="CA40" s="32" t="s">
        <v>11</v>
      </c>
    </row>
    <row r="41" spans="1:79" ht="12.75" customHeight="1">
      <c r="A41" s="83">
        <v>1</v>
      </c>
      <c r="B41" s="83"/>
      <c r="C41" s="83"/>
      <c r="D41" s="83"/>
      <c r="E41" s="83"/>
      <c r="F41" s="83"/>
      <c r="G41" s="87" t="s">
        <v>125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32" t="s">
        <v>12</v>
      </c>
    </row>
    <row r="42" spans="1:79" ht="12.75" customHeight="1">
      <c r="A42" s="83">
        <v>2</v>
      </c>
      <c r="B42" s="83"/>
      <c r="C42" s="83"/>
      <c r="D42" s="83"/>
      <c r="E42" s="83"/>
      <c r="F42" s="83"/>
      <c r="G42" s="87" t="s">
        <v>123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  <c r="CA42" s="32" t="s">
        <v>12</v>
      </c>
    </row>
    <row r="43" spans="1:79">
      <c r="A43" s="91"/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2"/>
      <c r="AH43" s="92"/>
      <c r="AI43" s="92"/>
      <c r="AJ43" s="92"/>
      <c r="AK43" s="92"/>
      <c r="AL43" s="92"/>
      <c r="AM43" s="92"/>
      <c r="AN43" s="92"/>
      <c r="AO43" s="92"/>
      <c r="AP43" s="92"/>
      <c r="AQ43" s="92"/>
      <c r="AR43" s="92"/>
      <c r="AS43" s="92"/>
      <c r="AT43" s="92"/>
      <c r="AU43" s="92"/>
      <c r="AV43" s="92"/>
      <c r="AW43" s="92"/>
      <c r="AX43" s="92"/>
      <c r="AY43" s="92"/>
      <c r="AZ43" s="92"/>
      <c r="BA43" s="92"/>
      <c r="BB43" s="92"/>
      <c r="BC43" s="92"/>
      <c r="BD43" s="92"/>
      <c r="BE43" s="92"/>
      <c r="BF43" s="92"/>
      <c r="BG43" s="92"/>
      <c r="BH43" s="92"/>
      <c r="BI43" s="92"/>
      <c r="BJ43" s="92"/>
      <c r="BK43" s="92"/>
      <c r="BL43" s="92"/>
    </row>
    <row r="44" spans="1:79" ht="15.75" customHeight="1">
      <c r="A44" s="70" t="s">
        <v>40</v>
      </c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  <c r="AO44" s="70"/>
      <c r="AP44" s="70"/>
      <c r="AQ44" s="70"/>
      <c r="AR44" s="70"/>
      <c r="AS44" s="70"/>
      <c r="AT44" s="70"/>
      <c r="AU44" s="70"/>
      <c r="AV44" s="70"/>
      <c r="AW44" s="70"/>
      <c r="AX44" s="70"/>
      <c r="AY44" s="70"/>
      <c r="AZ44" s="70"/>
      <c r="BA44" s="93"/>
      <c r="BB44" s="93"/>
      <c r="BC44" s="93"/>
      <c r="BD44" s="93"/>
      <c r="BE44" s="93"/>
      <c r="BF44" s="93"/>
      <c r="BG44" s="93"/>
      <c r="BH44" s="93"/>
      <c r="BI44" s="93"/>
      <c r="BJ44" s="93"/>
      <c r="BK44" s="93"/>
      <c r="BL44" s="93"/>
    </row>
    <row r="45" spans="1:79" ht="15" customHeight="1">
      <c r="A45" s="94" t="s">
        <v>114</v>
      </c>
      <c r="B45" s="94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4"/>
      <c r="AJ45" s="94"/>
      <c r="AK45" s="94"/>
      <c r="AL45" s="94"/>
      <c r="AM45" s="94"/>
      <c r="AN45" s="94"/>
      <c r="AO45" s="94"/>
      <c r="AP45" s="94"/>
      <c r="AQ45" s="94"/>
      <c r="AR45" s="94"/>
      <c r="AS45" s="94"/>
      <c r="AT45" s="94"/>
      <c r="AU45" s="94"/>
      <c r="AV45" s="94"/>
      <c r="AW45" s="94"/>
      <c r="AX45" s="94"/>
      <c r="AY45" s="94"/>
      <c r="AZ45" s="94"/>
      <c r="BA45" s="95"/>
      <c r="BB45" s="95"/>
      <c r="BC45" s="95"/>
      <c r="BD45" s="95"/>
      <c r="BE45" s="95"/>
      <c r="BF45" s="95"/>
      <c r="BG45" s="95"/>
      <c r="BH45" s="95"/>
      <c r="BI45" s="96"/>
      <c r="BJ45" s="96"/>
      <c r="BK45" s="96"/>
      <c r="BL45" s="96"/>
    </row>
    <row r="46" spans="1:79" ht="15.95" customHeight="1">
      <c r="A46" s="82" t="s">
        <v>27</v>
      </c>
      <c r="B46" s="82"/>
      <c r="C46" s="82"/>
      <c r="D46" s="97" t="s">
        <v>25</v>
      </c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9"/>
      <c r="AC46" s="82" t="s">
        <v>28</v>
      </c>
      <c r="AD46" s="82"/>
      <c r="AE46" s="82"/>
      <c r="AF46" s="82"/>
      <c r="AG46" s="82"/>
      <c r="AH46" s="82"/>
      <c r="AI46" s="82"/>
      <c r="AJ46" s="82"/>
      <c r="AK46" s="82" t="s">
        <v>29</v>
      </c>
      <c r="AL46" s="82"/>
      <c r="AM46" s="82"/>
      <c r="AN46" s="82"/>
      <c r="AO46" s="82"/>
      <c r="AP46" s="82"/>
      <c r="AQ46" s="82"/>
      <c r="AR46" s="82"/>
      <c r="AS46" s="82" t="s">
        <v>26</v>
      </c>
      <c r="AT46" s="82"/>
      <c r="AU46" s="82"/>
      <c r="AV46" s="82"/>
      <c r="AW46" s="82"/>
      <c r="AX46" s="82"/>
      <c r="AY46" s="82"/>
      <c r="AZ46" s="82"/>
      <c r="BA46" s="100"/>
      <c r="BB46" s="100"/>
      <c r="BC46" s="100"/>
      <c r="BD46" s="100"/>
      <c r="BE46" s="100"/>
      <c r="BF46" s="100"/>
      <c r="BG46" s="100"/>
      <c r="BH46" s="100"/>
    </row>
    <row r="47" spans="1:79" ht="29.1" customHeight="1">
      <c r="A47" s="82"/>
      <c r="B47" s="82"/>
      <c r="C47" s="82"/>
      <c r="D47" s="101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3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82"/>
      <c r="AY47" s="82"/>
      <c r="AZ47" s="82"/>
      <c r="BA47" s="100"/>
      <c r="BB47" s="100"/>
      <c r="BC47" s="100"/>
      <c r="BD47" s="100"/>
      <c r="BE47" s="100"/>
      <c r="BF47" s="100"/>
      <c r="BG47" s="100"/>
      <c r="BH47" s="100"/>
    </row>
    <row r="48" spans="1:79" ht="15.75">
      <c r="A48" s="82">
        <v>1</v>
      </c>
      <c r="B48" s="82"/>
      <c r="C48" s="82"/>
      <c r="D48" s="104">
        <v>2</v>
      </c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06"/>
      <c r="AC48" s="82">
        <v>3</v>
      </c>
      <c r="AD48" s="82"/>
      <c r="AE48" s="82"/>
      <c r="AF48" s="82"/>
      <c r="AG48" s="82"/>
      <c r="AH48" s="82"/>
      <c r="AI48" s="82"/>
      <c r="AJ48" s="82"/>
      <c r="AK48" s="82">
        <v>4</v>
      </c>
      <c r="AL48" s="82"/>
      <c r="AM48" s="82"/>
      <c r="AN48" s="82"/>
      <c r="AO48" s="82"/>
      <c r="AP48" s="82"/>
      <c r="AQ48" s="82"/>
      <c r="AR48" s="82"/>
      <c r="AS48" s="82">
        <v>5</v>
      </c>
      <c r="AT48" s="82"/>
      <c r="AU48" s="82"/>
      <c r="AV48" s="82"/>
      <c r="AW48" s="82"/>
      <c r="AX48" s="82"/>
      <c r="AY48" s="82"/>
      <c r="AZ48" s="82"/>
      <c r="BA48" s="100"/>
      <c r="BB48" s="100"/>
      <c r="BC48" s="100"/>
      <c r="BD48" s="100"/>
      <c r="BE48" s="100"/>
      <c r="BF48" s="100"/>
      <c r="BG48" s="100"/>
      <c r="BH48" s="100"/>
    </row>
    <row r="49" spans="1:79" s="114" customFormat="1" ht="12.75" hidden="1" customHeight="1">
      <c r="A49" s="83" t="s">
        <v>6</v>
      </c>
      <c r="B49" s="83"/>
      <c r="C49" s="83"/>
      <c r="D49" s="107" t="s">
        <v>7</v>
      </c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109"/>
      <c r="AC49" s="110" t="s">
        <v>8</v>
      </c>
      <c r="AD49" s="110"/>
      <c r="AE49" s="110"/>
      <c r="AF49" s="110"/>
      <c r="AG49" s="110"/>
      <c r="AH49" s="110"/>
      <c r="AI49" s="110"/>
      <c r="AJ49" s="110"/>
      <c r="AK49" s="110" t="s">
        <v>9</v>
      </c>
      <c r="AL49" s="110"/>
      <c r="AM49" s="110"/>
      <c r="AN49" s="110"/>
      <c r="AO49" s="110"/>
      <c r="AP49" s="110"/>
      <c r="AQ49" s="110"/>
      <c r="AR49" s="110"/>
      <c r="AS49" s="111" t="s">
        <v>10</v>
      </c>
      <c r="AT49" s="110"/>
      <c r="AU49" s="110"/>
      <c r="AV49" s="110"/>
      <c r="AW49" s="110"/>
      <c r="AX49" s="110"/>
      <c r="AY49" s="110"/>
      <c r="AZ49" s="110"/>
      <c r="BA49" s="112"/>
      <c r="BB49" s="113"/>
      <c r="BC49" s="113"/>
      <c r="BD49" s="113"/>
      <c r="BE49" s="113"/>
      <c r="BF49" s="113"/>
      <c r="BG49" s="113"/>
      <c r="BH49" s="113"/>
      <c r="CA49" s="114" t="s">
        <v>13</v>
      </c>
    </row>
    <row r="50" spans="1:79" ht="27" customHeight="1">
      <c r="A50" s="83">
        <v>1</v>
      </c>
      <c r="B50" s="83"/>
      <c r="C50" s="83"/>
      <c r="D50" s="87" t="s">
        <v>125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27">
        <f>6926000</f>
        <v>6926000</v>
      </c>
      <c r="AD50" s="27"/>
      <c r="AE50" s="27"/>
      <c r="AF50" s="27"/>
      <c r="AG50" s="27"/>
      <c r="AH50" s="27"/>
      <c r="AI50" s="27"/>
      <c r="AJ50" s="27"/>
      <c r="AK50" s="27">
        <v>0</v>
      </c>
      <c r="AL50" s="27"/>
      <c r="AM50" s="27"/>
      <c r="AN50" s="27"/>
      <c r="AO50" s="27"/>
      <c r="AP50" s="27"/>
      <c r="AQ50" s="27"/>
      <c r="AR50" s="27"/>
      <c r="AS50" s="27">
        <f>AC50+AK50</f>
        <v>6926000</v>
      </c>
      <c r="AT50" s="27"/>
      <c r="AU50" s="27"/>
      <c r="AV50" s="27"/>
      <c r="AW50" s="27"/>
      <c r="AX50" s="27"/>
      <c r="AY50" s="27"/>
      <c r="AZ50" s="27"/>
      <c r="BA50" s="115"/>
      <c r="BB50" s="115"/>
      <c r="BC50" s="115"/>
      <c r="BD50" s="115"/>
      <c r="BE50" s="115"/>
      <c r="BF50" s="115"/>
      <c r="BG50" s="115"/>
      <c r="BH50" s="115"/>
      <c r="CA50" s="32" t="s">
        <v>14</v>
      </c>
    </row>
    <row r="51" spans="1:79" ht="12.75" customHeight="1">
      <c r="A51" s="83">
        <v>2</v>
      </c>
      <c r="B51" s="83"/>
      <c r="C51" s="83"/>
      <c r="D51" s="87" t="s">
        <v>126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27">
        <v>201783.58</v>
      </c>
      <c r="AD51" s="27"/>
      <c r="AE51" s="27"/>
      <c r="AF51" s="27"/>
      <c r="AG51" s="27"/>
      <c r="AH51" s="27"/>
      <c r="AI51" s="27"/>
      <c r="AJ51" s="27"/>
      <c r="AK51" s="27">
        <v>0</v>
      </c>
      <c r="AL51" s="27"/>
      <c r="AM51" s="27"/>
      <c r="AN51" s="27"/>
      <c r="AO51" s="27"/>
      <c r="AP51" s="27"/>
      <c r="AQ51" s="27"/>
      <c r="AR51" s="27"/>
      <c r="AS51" s="27">
        <f>AC51+AK51</f>
        <v>201783.58</v>
      </c>
      <c r="AT51" s="27"/>
      <c r="AU51" s="27"/>
      <c r="AV51" s="27"/>
      <c r="AW51" s="27"/>
      <c r="AX51" s="27"/>
      <c r="AY51" s="27"/>
      <c r="AZ51" s="27"/>
      <c r="BA51" s="115"/>
      <c r="BB51" s="115"/>
      <c r="BC51" s="115"/>
      <c r="BD51" s="115"/>
      <c r="BE51" s="115"/>
      <c r="BF51" s="115"/>
      <c r="BG51" s="115"/>
      <c r="BH51" s="115"/>
      <c r="CA51" s="32" t="s">
        <v>14</v>
      </c>
    </row>
    <row r="52" spans="1:79" s="114" customFormat="1">
      <c r="A52" s="116"/>
      <c r="B52" s="116"/>
      <c r="C52" s="116"/>
      <c r="D52" s="117" t="s">
        <v>65</v>
      </c>
      <c r="E52" s="118"/>
      <c r="F52" s="118"/>
      <c r="G52" s="118"/>
      <c r="H52" s="118"/>
      <c r="I52" s="118"/>
      <c r="J52" s="118"/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118"/>
      <c r="W52" s="118"/>
      <c r="X52" s="118"/>
      <c r="Y52" s="118"/>
      <c r="Z52" s="118"/>
      <c r="AA52" s="118"/>
      <c r="AB52" s="119"/>
      <c r="AC52" s="31">
        <f>AC51+AC50</f>
        <v>7127783.5800000001</v>
      </c>
      <c r="AD52" s="31"/>
      <c r="AE52" s="31"/>
      <c r="AF52" s="31"/>
      <c r="AG52" s="31"/>
      <c r="AH52" s="31"/>
      <c r="AI52" s="31"/>
      <c r="AJ52" s="31"/>
      <c r="AK52" s="31">
        <v>0</v>
      </c>
      <c r="AL52" s="31"/>
      <c r="AM52" s="31"/>
      <c r="AN52" s="31"/>
      <c r="AO52" s="31"/>
      <c r="AP52" s="31"/>
      <c r="AQ52" s="31"/>
      <c r="AR52" s="31"/>
      <c r="AS52" s="31">
        <f>AC52+AK52</f>
        <v>7127783.5800000001</v>
      </c>
      <c r="AT52" s="31"/>
      <c r="AU52" s="31"/>
      <c r="AV52" s="31"/>
      <c r="AW52" s="31"/>
      <c r="AX52" s="31"/>
      <c r="AY52" s="31"/>
      <c r="AZ52" s="31"/>
      <c r="BA52" s="120"/>
      <c r="BB52" s="120"/>
      <c r="BC52" s="120"/>
      <c r="BD52" s="120"/>
      <c r="BE52" s="120"/>
      <c r="BF52" s="120"/>
      <c r="BG52" s="120"/>
      <c r="BH52" s="120"/>
    </row>
    <row r="54" spans="1:79" ht="15.75" customHeight="1">
      <c r="A54" s="34" t="s">
        <v>41</v>
      </c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</row>
    <row r="55" spans="1:79" ht="15" customHeight="1">
      <c r="A55" s="94" t="s">
        <v>114</v>
      </c>
      <c r="B55" s="94"/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4"/>
      <c r="AD55" s="94"/>
      <c r="AE55" s="94"/>
      <c r="AF55" s="94"/>
      <c r="AG55" s="94"/>
      <c r="AH55" s="94"/>
      <c r="AI55" s="94"/>
      <c r="AJ55" s="94"/>
      <c r="AK55" s="94"/>
      <c r="AL55" s="94"/>
      <c r="AM55" s="94"/>
      <c r="AN55" s="94"/>
      <c r="AO55" s="94"/>
      <c r="AP55" s="94"/>
      <c r="AQ55" s="94"/>
      <c r="AR55" s="94"/>
      <c r="AS55" s="94"/>
      <c r="AT55" s="94"/>
      <c r="AU55" s="94"/>
      <c r="AV55" s="94"/>
      <c r="AW55" s="94"/>
      <c r="AX55" s="94"/>
      <c r="AY55" s="94"/>
      <c r="AZ55" s="96"/>
      <c r="BA55" s="96"/>
      <c r="BB55" s="96"/>
      <c r="BC55" s="96"/>
      <c r="BD55" s="96"/>
      <c r="BE55" s="96"/>
      <c r="BF55" s="96"/>
      <c r="BG55" s="96"/>
      <c r="BH55" s="96"/>
      <c r="BI55" s="96"/>
      <c r="BJ55" s="96"/>
      <c r="BK55" s="96"/>
      <c r="BL55" s="96"/>
    </row>
    <row r="56" spans="1:79" ht="15.95" customHeight="1">
      <c r="A56" s="82" t="s">
        <v>27</v>
      </c>
      <c r="B56" s="82"/>
      <c r="C56" s="82"/>
      <c r="D56" s="97" t="s">
        <v>33</v>
      </c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9"/>
      <c r="AB56" s="82" t="s">
        <v>28</v>
      </c>
      <c r="AC56" s="82"/>
      <c r="AD56" s="82"/>
      <c r="AE56" s="82"/>
      <c r="AF56" s="82"/>
      <c r="AG56" s="82"/>
      <c r="AH56" s="82"/>
      <c r="AI56" s="82"/>
      <c r="AJ56" s="82" t="s">
        <v>29</v>
      </c>
      <c r="AK56" s="82"/>
      <c r="AL56" s="82"/>
      <c r="AM56" s="82"/>
      <c r="AN56" s="82"/>
      <c r="AO56" s="82"/>
      <c r="AP56" s="82"/>
      <c r="AQ56" s="82"/>
      <c r="AR56" s="82" t="s">
        <v>26</v>
      </c>
      <c r="AS56" s="82"/>
      <c r="AT56" s="82"/>
      <c r="AU56" s="82"/>
      <c r="AV56" s="82"/>
      <c r="AW56" s="82"/>
      <c r="AX56" s="82"/>
      <c r="AY56" s="82"/>
    </row>
    <row r="57" spans="1:79" ht="29.1" customHeight="1">
      <c r="A57" s="82"/>
      <c r="B57" s="82"/>
      <c r="C57" s="82"/>
      <c r="D57" s="101"/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2"/>
      <c r="U57" s="102"/>
      <c r="V57" s="102"/>
      <c r="W57" s="102"/>
      <c r="X57" s="102"/>
      <c r="Y57" s="102"/>
      <c r="Z57" s="102"/>
      <c r="AA57" s="103"/>
      <c r="AB57" s="82"/>
      <c r="AC57" s="82"/>
      <c r="AD57" s="82"/>
      <c r="AE57" s="82"/>
      <c r="AF57" s="82"/>
      <c r="AG57" s="82"/>
      <c r="AH57" s="82"/>
      <c r="AI57" s="82"/>
      <c r="AJ57" s="82"/>
      <c r="AK57" s="82"/>
      <c r="AL57" s="82"/>
      <c r="AM57" s="82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</row>
    <row r="58" spans="1:79" ht="15.75" customHeight="1">
      <c r="A58" s="82">
        <v>1</v>
      </c>
      <c r="B58" s="82"/>
      <c r="C58" s="82"/>
      <c r="D58" s="104">
        <v>2</v>
      </c>
      <c r="E58" s="105"/>
      <c r="F58" s="105"/>
      <c r="G58" s="105"/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105"/>
      <c r="V58" s="105"/>
      <c r="W58" s="105"/>
      <c r="X58" s="105"/>
      <c r="Y58" s="105"/>
      <c r="Z58" s="105"/>
      <c r="AA58" s="106"/>
      <c r="AB58" s="82">
        <v>3</v>
      </c>
      <c r="AC58" s="82"/>
      <c r="AD58" s="82"/>
      <c r="AE58" s="82"/>
      <c r="AF58" s="82"/>
      <c r="AG58" s="82"/>
      <c r="AH58" s="82"/>
      <c r="AI58" s="82"/>
      <c r="AJ58" s="82">
        <v>4</v>
      </c>
      <c r="AK58" s="82"/>
      <c r="AL58" s="82"/>
      <c r="AM58" s="82"/>
      <c r="AN58" s="82"/>
      <c r="AO58" s="82"/>
      <c r="AP58" s="82"/>
      <c r="AQ58" s="82"/>
      <c r="AR58" s="82">
        <v>5</v>
      </c>
      <c r="AS58" s="82"/>
      <c r="AT58" s="82"/>
      <c r="AU58" s="82"/>
      <c r="AV58" s="82"/>
      <c r="AW58" s="82"/>
      <c r="AX58" s="82"/>
      <c r="AY58" s="82"/>
    </row>
    <row r="59" spans="1:79" ht="12.75" hidden="1" customHeight="1">
      <c r="A59" s="83" t="s">
        <v>6</v>
      </c>
      <c r="B59" s="83"/>
      <c r="C59" s="83"/>
      <c r="D59" s="84" t="s">
        <v>7</v>
      </c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6"/>
      <c r="AB59" s="110" t="s">
        <v>8</v>
      </c>
      <c r="AC59" s="110"/>
      <c r="AD59" s="110"/>
      <c r="AE59" s="110"/>
      <c r="AF59" s="110"/>
      <c r="AG59" s="110"/>
      <c r="AH59" s="110"/>
      <c r="AI59" s="110"/>
      <c r="AJ59" s="110" t="s">
        <v>9</v>
      </c>
      <c r="AK59" s="110"/>
      <c r="AL59" s="110"/>
      <c r="AM59" s="110"/>
      <c r="AN59" s="110"/>
      <c r="AO59" s="110"/>
      <c r="AP59" s="110"/>
      <c r="AQ59" s="110"/>
      <c r="AR59" s="110" t="s">
        <v>10</v>
      </c>
      <c r="AS59" s="110"/>
      <c r="AT59" s="110"/>
      <c r="AU59" s="110"/>
      <c r="AV59" s="110"/>
      <c r="AW59" s="110"/>
      <c r="AX59" s="110"/>
      <c r="AY59" s="110"/>
      <c r="CA59" s="32" t="s">
        <v>15</v>
      </c>
    </row>
    <row r="60" spans="1:79" s="114" customFormat="1" ht="12.75" customHeight="1">
      <c r="A60" s="116"/>
      <c r="B60" s="116"/>
      <c r="C60" s="116"/>
      <c r="D60" s="121" t="s">
        <v>26</v>
      </c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  <c r="Y60" s="122"/>
      <c r="Z60" s="122"/>
      <c r="AA60" s="123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1"/>
      <c r="AN60" s="31"/>
      <c r="AO60" s="31"/>
      <c r="AP60" s="31"/>
      <c r="AQ60" s="31"/>
      <c r="AR60" s="31">
        <f>AB60+AJ60</f>
        <v>0</v>
      </c>
      <c r="AS60" s="31"/>
      <c r="AT60" s="31"/>
      <c r="AU60" s="31"/>
      <c r="AV60" s="31"/>
      <c r="AW60" s="31"/>
      <c r="AX60" s="31"/>
      <c r="AY60" s="31"/>
      <c r="CA60" s="114" t="s">
        <v>16</v>
      </c>
    </row>
    <row r="62" spans="1:79" ht="15.75" customHeight="1">
      <c r="A62" s="70" t="s">
        <v>42</v>
      </c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70"/>
      <c r="AG62" s="70"/>
      <c r="AH62" s="70"/>
      <c r="AI62" s="70"/>
      <c r="AJ62" s="70"/>
      <c r="AK62" s="70"/>
      <c r="AL62" s="70"/>
      <c r="AM62" s="70"/>
      <c r="AN62" s="70"/>
      <c r="AO62" s="70"/>
      <c r="AP62" s="70"/>
      <c r="AQ62" s="70"/>
      <c r="AR62" s="70"/>
      <c r="AS62" s="70"/>
      <c r="AT62" s="70"/>
      <c r="AU62" s="70"/>
      <c r="AV62" s="70"/>
      <c r="AW62" s="70"/>
      <c r="AX62" s="70"/>
      <c r="AY62" s="70"/>
      <c r="AZ62" s="70"/>
      <c r="BA62" s="70"/>
      <c r="BB62" s="70"/>
      <c r="BC62" s="70"/>
      <c r="BD62" s="70"/>
      <c r="BE62" s="70"/>
      <c r="BF62" s="70"/>
      <c r="BG62" s="70"/>
      <c r="BH62" s="70"/>
      <c r="BI62" s="70"/>
      <c r="BJ62" s="70"/>
      <c r="BK62" s="70"/>
      <c r="BL62" s="70"/>
    </row>
    <row r="63" spans="1:79" ht="34.5" customHeight="1">
      <c r="A63" s="82" t="s">
        <v>27</v>
      </c>
      <c r="B63" s="82"/>
      <c r="C63" s="82"/>
      <c r="D63" s="82"/>
      <c r="E63" s="82"/>
      <c r="F63" s="82"/>
      <c r="G63" s="104" t="s">
        <v>43</v>
      </c>
      <c r="H63" s="105"/>
      <c r="I63" s="105"/>
      <c r="J63" s="105"/>
      <c r="K63" s="105"/>
      <c r="L63" s="105"/>
      <c r="M63" s="105"/>
      <c r="N63" s="105"/>
      <c r="O63" s="105"/>
      <c r="P63" s="105"/>
      <c r="Q63" s="105"/>
      <c r="R63" s="105"/>
      <c r="S63" s="105"/>
      <c r="T63" s="105"/>
      <c r="U63" s="105"/>
      <c r="V63" s="105"/>
      <c r="W63" s="105"/>
      <c r="X63" s="105"/>
      <c r="Y63" s="106"/>
      <c r="Z63" s="82" t="s">
        <v>2</v>
      </c>
      <c r="AA63" s="82"/>
      <c r="AB63" s="82"/>
      <c r="AC63" s="82"/>
      <c r="AD63" s="82"/>
      <c r="AE63" s="82" t="s">
        <v>1</v>
      </c>
      <c r="AF63" s="82"/>
      <c r="AG63" s="82"/>
      <c r="AH63" s="82"/>
      <c r="AI63" s="82"/>
      <c r="AJ63" s="82"/>
      <c r="AK63" s="82"/>
      <c r="AL63" s="82"/>
      <c r="AM63" s="82"/>
      <c r="AN63" s="82"/>
      <c r="AO63" s="104" t="s">
        <v>28</v>
      </c>
      <c r="AP63" s="105"/>
      <c r="AQ63" s="105"/>
      <c r="AR63" s="105"/>
      <c r="AS63" s="105"/>
      <c r="AT63" s="105"/>
      <c r="AU63" s="105"/>
      <c r="AV63" s="106"/>
      <c r="AW63" s="104" t="s">
        <v>29</v>
      </c>
      <c r="AX63" s="105"/>
      <c r="AY63" s="105"/>
      <c r="AZ63" s="105"/>
      <c r="BA63" s="105"/>
      <c r="BB63" s="105"/>
      <c r="BC63" s="105"/>
      <c r="BD63" s="106"/>
      <c r="BE63" s="104" t="s">
        <v>26</v>
      </c>
      <c r="BF63" s="105"/>
      <c r="BG63" s="105"/>
      <c r="BH63" s="105"/>
      <c r="BI63" s="105"/>
      <c r="BJ63" s="105"/>
      <c r="BK63" s="105"/>
      <c r="BL63" s="106"/>
    </row>
    <row r="64" spans="1:79" ht="15.75" customHeight="1">
      <c r="A64" s="82">
        <v>1</v>
      </c>
      <c r="B64" s="82"/>
      <c r="C64" s="82"/>
      <c r="D64" s="82"/>
      <c r="E64" s="82"/>
      <c r="F64" s="82"/>
      <c r="G64" s="104">
        <v>2</v>
      </c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5"/>
      <c r="T64" s="105"/>
      <c r="U64" s="105"/>
      <c r="V64" s="105"/>
      <c r="W64" s="105"/>
      <c r="X64" s="105"/>
      <c r="Y64" s="106"/>
      <c r="Z64" s="82">
        <v>3</v>
      </c>
      <c r="AA64" s="82"/>
      <c r="AB64" s="82"/>
      <c r="AC64" s="82"/>
      <c r="AD64" s="82"/>
      <c r="AE64" s="82">
        <v>4</v>
      </c>
      <c r="AF64" s="82"/>
      <c r="AG64" s="82"/>
      <c r="AH64" s="82"/>
      <c r="AI64" s="82"/>
      <c r="AJ64" s="82"/>
      <c r="AK64" s="82"/>
      <c r="AL64" s="82"/>
      <c r="AM64" s="82"/>
      <c r="AN64" s="82"/>
      <c r="AO64" s="82">
        <v>5</v>
      </c>
      <c r="AP64" s="82"/>
      <c r="AQ64" s="82"/>
      <c r="AR64" s="82"/>
      <c r="AS64" s="82"/>
      <c r="AT64" s="82"/>
      <c r="AU64" s="82"/>
      <c r="AV64" s="82"/>
      <c r="AW64" s="82">
        <v>6</v>
      </c>
      <c r="AX64" s="82"/>
      <c r="AY64" s="82"/>
      <c r="AZ64" s="82"/>
      <c r="BA64" s="82"/>
      <c r="BB64" s="82"/>
      <c r="BC64" s="82"/>
      <c r="BD64" s="82"/>
      <c r="BE64" s="82">
        <v>7</v>
      </c>
      <c r="BF64" s="82"/>
      <c r="BG64" s="82"/>
      <c r="BH64" s="82"/>
      <c r="BI64" s="82"/>
      <c r="BJ64" s="82"/>
      <c r="BK64" s="82"/>
      <c r="BL64" s="82"/>
    </row>
    <row r="65" spans="1:80" ht="12.75" hidden="1" customHeight="1">
      <c r="A65" s="83" t="s">
        <v>32</v>
      </c>
      <c r="B65" s="83"/>
      <c r="C65" s="83"/>
      <c r="D65" s="83"/>
      <c r="E65" s="83"/>
      <c r="F65" s="83"/>
      <c r="G65" s="84" t="s">
        <v>7</v>
      </c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6"/>
      <c r="Z65" s="83" t="s">
        <v>19</v>
      </c>
      <c r="AA65" s="83"/>
      <c r="AB65" s="83"/>
      <c r="AC65" s="83"/>
      <c r="AD65" s="83"/>
      <c r="AE65" s="124" t="s">
        <v>31</v>
      </c>
      <c r="AF65" s="124"/>
      <c r="AG65" s="124"/>
      <c r="AH65" s="124"/>
      <c r="AI65" s="124"/>
      <c r="AJ65" s="124"/>
      <c r="AK65" s="124"/>
      <c r="AL65" s="124"/>
      <c r="AM65" s="124"/>
      <c r="AN65" s="84"/>
      <c r="AO65" s="110" t="s">
        <v>8</v>
      </c>
      <c r="AP65" s="110"/>
      <c r="AQ65" s="110"/>
      <c r="AR65" s="110"/>
      <c r="AS65" s="110"/>
      <c r="AT65" s="110"/>
      <c r="AU65" s="110"/>
      <c r="AV65" s="110"/>
      <c r="AW65" s="110" t="s">
        <v>30</v>
      </c>
      <c r="AX65" s="110"/>
      <c r="AY65" s="110"/>
      <c r="AZ65" s="110"/>
      <c r="BA65" s="110"/>
      <c r="BB65" s="110"/>
      <c r="BC65" s="110"/>
      <c r="BD65" s="110"/>
      <c r="BE65" s="110" t="s">
        <v>67</v>
      </c>
      <c r="BF65" s="110"/>
      <c r="BG65" s="110"/>
      <c r="BH65" s="110"/>
      <c r="BI65" s="110"/>
      <c r="BJ65" s="110"/>
      <c r="BK65" s="110"/>
      <c r="BL65" s="110"/>
      <c r="CA65" s="32" t="s">
        <v>17</v>
      </c>
    </row>
    <row r="66" spans="1:80" s="114" customFormat="1" ht="33.75" customHeight="1">
      <c r="A66" s="116">
        <v>0</v>
      </c>
      <c r="B66" s="116"/>
      <c r="C66" s="116"/>
      <c r="D66" s="116"/>
      <c r="E66" s="116"/>
      <c r="F66" s="116"/>
      <c r="G66" s="19" t="s">
        <v>128</v>
      </c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1"/>
      <c r="Z66" s="125"/>
      <c r="AA66" s="125"/>
      <c r="AB66" s="125"/>
      <c r="AC66" s="125"/>
      <c r="AD66" s="125"/>
      <c r="AE66" s="126"/>
      <c r="AF66" s="126"/>
      <c r="AG66" s="126"/>
      <c r="AH66" s="126"/>
      <c r="AI66" s="126"/>
      <c r="AJ66" s="126"/>
      <c r="AK66" s="126"/>
      <c r="AL66" s="126"/>
      <c r="AM66" s="126"/>
      <c r="AN66" s="121"/>
      <c r="AO66" s="31">
        <f>SUM(AO69:AV72)</f>
        <v>6926000</v>
      </c>
      <c r="AP66" s="31"/>
      <c r="AQ66" s="31"/>
      <c r="AR66" s="31"/>
      <c r="AS66" s="31"/>
      <c r="AT66" s="31"/>
      <c r="AU66" s="31"/>
      <c r="AV66" s="31"/>
      <c r="AW66" s="31"/>
      <c r="AX66" s="31"/>
      <c r="AY66" s="31"/>
      <c r="AZ66" s="31"/>
      <c r="BA66" s="31"/>
      <c r="BB66" s="31"/>
      <c r="BC66" s="31"/>
      <c r="BD66" s="31"/>
      <c r="BE66" s="31">
        <f>AO66</f>
        <v>6926000</v>
      </c>
      <c r="BF66" s="31"/>
      <c r="BG66" s="31"/>
      <c r="BH66" s="31"/>
      <c r="BI66" s="31"/>
      <c r="BJ66" s="31"/>
      <c r="BK66" s="31"/>
      <c r="BL66" s="31"/>
      <c r="CA66" s="114" t="s">
        <v>18</v>
      </c>
      <c r="CB66" s="127"/>
    </row>
    <row r="67" spans="1:80" s="114" customFormat="1" ht="12" customHeight="1">
      <c r="A67" s="116">
        <v>0</v>
      </c>
      <c r="B67" s="116"/>
      <c r="C67" s="116"/>
      <c r="D67" s="116"/>
      <c r="E67" s="116"/>
      <c r="F67" s="116"/>
      <c r="G67" s="19" t="s">
        <v>66</v>
      </c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1"/>
      <c r="Z67" s="125"/>
      <c r="AA67" s="125"/>
      <c r="AB67" s="125"/>
      <c r="AC67" s="125"/>
      <c r="AD67" s="125"/>
      <c r="AE67" s="126"/>
      <c r="AF67" s="126"/>
      <c r="AG67" s="126"/>
      <c r="AH67" s="126"/>
      <c r="AI67" s="126"/>
      <c r="AJ67" s="126"/>
      <c r="AK67" s="126"/>
      <c r="AL67" s="126"/>
      <c r="AM67" s="126"/>
      <c r="AN67" s="121"/>
      <c r="AO67" s="31"/>
      <c r="AP67" s="31"/>
      <c r="AQ67" s="31"/>
      <c r="AR67" s="31"/>
      <c r="AS67" s="31"/>
      <c r="AT67" s="31"/>
      <c r="AU67" s="31"/>
      <c r="AV67" s="31"/>
      <c r="AW67" s="31"/>
      <c r="AX67" s="31"/>
      <c r="AY67" s="31"/>
      <c r="AZ67" s="31"/>
      <c r="BA67" s="31"/>
      <c r="BB67" s="31"/>
      <c r="BC67" s="31"/>
      <c r="BD67" s="31"/>
      <c r="BE67" s="31"/>
      <c r="BF67" s="31"/>
      <c r="BG67" s="31"/>
      <c r="BH67" s="31"/>
      <c r="BI67" s="31"/>
      <c r="BJ67" s="31"/>
      <c r="BK67" s="31"/>
      <c r="BL67" s="31"/>
      <c r="CA67" s="114" t="s">
        <v>18</v>
      </c>
      <c r="CB67" s="127"/>
    </row>
    <row r="68" spans="1:80" ht="12.75" customHeight="1">
      <c r="A68" s="83">
        <v>1</v>
      </c>
      <c r="B68" s="83"/>
      <c r="C68" s="83"/>
      <c r="D68" s="83"/>
      <c r="E68" s="83"/>
      <c r="F68" s="83"/>
      <c r="G68" s="128" t="s">
        <v>68</v>
      </c>
      <c r="H68" s="129"/>
      <c r="I68" s="129"/>
      <c r="J68" s="129"/>
      <c r="K68" s="129"/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30"/>
      <c r="Z68" s="111" t="s">
        <v>69</v>
      </c>
      <c r="AA68" s="111"/>
      <c r="AB68" s="111"/>
      <c r="AC68" s="111"/>
      <c r="AD68" s="111"/>
      <c r="AE68" s="131" t="s">
        <v>70</v>
      </c>
      <c r="AF68" s="131"/>
      <c r="AG68" s="131"/>
      <c r="AH68" s="131"/>
      <c r="AI68" s="131"/>
      <c r="AJ68" s="131"/>
      <c r="AK68" s="131"/>
      <c r="AL68" s="131"/>
      <c r="AM68" s="131"/>
      <c r="AN68" s="132"/>
      <c r="AO68" s="27">
        <v>18</v>
      </c>
      <c r="AP68" s="27"/>
      <c r="AQ68" s="27"/>
      <c r="AR68" s="27"/>
      <c r="AS68" s="27"/>
      <c r="AT68" s="27"/>
      <c r="AU68" s="27"/>
      <c r="AV68" s="27"/>
      <c r="AW68" s="27">
        <v>0</v>
      </c>
      <c r="AX68" s="27"/>
      <c r="AY68" s="27"/>
      <c r="AZ68" s="27"/>
      <c r="BA68" s="27"/>
      <c r="BB68" s="27"/>
      <c r="BC68" s="27"/>
      <c r="BD68" s="27"/>
      <c r="BE68" s="27">
        <f>AO68</f>
        <v>18</v>
      </c>
      <c r="BF68" s="27"/>
      <c r="BG68" s="27"/>
      <c r="BH68" s="27"/>
      <c r="BI68" s="27"/>
      <c r="BJ68" s="27"/>
      <c r="BK68" s="27"/>
      <c r="BL68" s="27"/>
      <c r="CB68" s="127"/>
    </row>
    <row r="69" spans="1:80" ht="19.5" customHeight="1">
      <c r="A69" s="83">
        <v>2</v>
      </c>
      <c r="B69" s="83"/>
      <c r="C69" s="83"/>
      <c r="D69" s="83"/>
      <c r="E69" s="83"/>
      <c r="F69" s="83"/>
      <c r="G69" s="87" t="s">
        <v>71</v>
      </c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9"/>
      <c r="Z69" s="111" t="s">
        <v>72</v>
      </c>
      <c r="AA69" s="111"/>
      <c r="AB69" s="111"/>
      <c r="AC69" s="111"/>
      <c r="AD69" s="111"/>
      <c r="AE69" s="131" t="s">
        <v>73</v>
      </c>
      <c r="AF69" s="131"/>
      <c r="AG69" s="131"/>
      <c r="AH69" s="131"/>
      <c r="AI69" s="131"/>
      <c r="AJ69" s="131"/>
      <c r="AK69" s="131"/>
      <c r="AL69" s="131"/>
      <c r="AM69" s="131"/>
      <c r="AN69" s="132"/>
      <c r="AO69" s="27">
        <f>324685.68+AO96</f>
        <v>345828</v>
      </c>
      <c r="AP69" s="27"/>
      <c r="AQ69" s="27"/>
      <c r="AR69" s="27"/>
      <c r="AS69" s="27"/>
      <c r="AT69" s="27"/>
      <c r="AU69" s="27"/>
      <c r="AV69" s="27"/>
      <c r="AW69" s="27">
        <v>0</v>
      </c>
      <c r="AX69" s="27"/>
      <c r="AY69" s="27"/>
      <c r="AZ69" s="27"/>
      <c r="BA69" s="27"/>
      <c r="BB69" s="27"/>
      <c r="BC69" s="27"/>
      <c r="BD69" s="27"/>
      <c r="BE69" s="27">
        <f t="shared" ref="BE69:BE72" si="0">AO69</f>
        <v>345828</v>
      </c>
      <c r="BF69" s="27"/>
      <c r="BG69" s="27"/>
      <c r="BH69" s="27"/>
      <c r="BI69" s="27"/>
      <c r="BJ69" s="27"/>
      <c r="BK69" s="27"/>
      <c r="BL69" s="27"/>
      <c r="CB69" s="127"/>
    </row>
    <row r="70" spans="1:80" ht="16.5" customHeight="1">
      <c r="A70" s="83">
        <v>3</v>
      </c>
      <c r="B70" s="83"/>
      <c r="C70" s="83"/>
      <c r="D70" s="83"/>
      <c r="E70" s="83"/>
      <c r="F70" s="83"/>
      <c r="G70" s="87" t="s">
        <v>74</v>
      </c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9"/>
      <c r="Z70" s="111" t="s">
        <v>72</v>
      </c>
      <c r="AA70" s="111"/>
      <c r="AB70" s="111"/>
      <c r="AC70" s="111"/>
      <c r="AD70" s="111"/>
      <c r="AE70" s="131" t="s">
        <v>75</v>
      </c>
      <c r="AF70" s="131"/>
      <c r="AG70" s="131"/>
      <c r="AH70" s="131"/>
      <c r="AI70" s="131"/>
      <c r="AJ70" s="131"/>
      <c r="AK70" s="131"/>
      <c r="AL70" s="131"/>
      <c r="AM70" s="131"/>
      <c r="AN70" s="132"/>
      <c r="AO70" s="27">
        <f>6017476.47+AO97</f>
        <v>6179000</v>
      </c>
      <c r="AP70" s="27"/>
      <c r="AQ70" s="27"/>
      <c r="AR70" s="27"/>
      <c r="AS70" s="27"/>
      <c r="AT70" s="27"/>
      <c r="AU70" s="27"/>
      <c r="AV70" s="27"/>
      <c r="AW70" s="27">
        <v>0</v>
      </c>
      <c r="AX70" s="27"/>
      <c r="AY70" s="27"/>
      <c r="AZ70" s="27"/>
      <c r="BA70" s="27"/>
      <c r="BB70" s="27"/>
      <c r="BC70" s="27"/>
      <c r="BD70" s="27"/>
      <c r="BE70" s="27">
        <f t="shared" si="0"/>
        <v>6179000</v>
      </c>
      <c r="BF70" s="27"/>
      <c r="BG70" s="27"/>
      <c r="BH70" s="27"/>
      <c r="BI70" s="27"/>
      <c r="BJ70" s="27"/>
      <c r="BK70" s="27"/>
      <c r="BL70" s="27"/>
      <c r="CB70" s="127"/>
    </row>
    <row r="71" spans="1:80" ht="30" customHeight="1">
      <c r="A71" s="83">
        <v>4</v>
      </c>
      <c r="B71" s="83"/>
      <c r="C71" s="83"/>
      <c r="D71" s="83"/>
      <c r="E71" s="83"/>
      <c r="F71" s="83"/>
      <c r="G71" s="87" t="s">
        <v>76</v>
      </c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9"/>
      <c r="Z71" s="111" t="s">
        <v>72</v>
      </c>
      <c r="AA71" s="111"/>
      <c r="AB71" s="111"/>
      <c r="AC71" s="111"/>
      <c r="AD71" s="111"/>
      <c r="AE71" s="131" t="s">
        <v>75</v>
      </c>
      <c r="AF71" s="131"/>
      <c r="AG71" s="131"/>
      <c r="AH71" s="131"/>
      <c r="AI71" s="131"/>
      <c r="AJ71" s="131"/>
      <c r="AK71" s="131"/>
      <c r="AL71" s="131"/>
      <c r="AM71" s="131"/>
      <c r="AN71" s="132"/>
      <c r="AO71" s="27">
        <f>281416.75+AO98</f>
        <v>296574</v>
      </c>
      <c r="AP71" s="27"/>
      <c r="AQ71" s="27"/>
      <c r="AR71" s="27"/>
      <c r="AS71" s="27"/>
      <c r="AT71" s="27"/>
      <c r="AU71" s="27"/>
      <c r="AV71" s="27"/>
      <c r="AW71" s="27">
        <v>0</v>
      </c>
      <c r="AX71" s="27"/>
      <c r="AY71" s="27"/>
      <c r="AZ71" s="27"/>
      <c r="BA71" s="27"/>
      <c r="BB71" s="27"/>
      <c r="BC71" s="27"/>
      <c r="BD71" s="27"/>
      <c r="BE71" s="27">
        <f t="shared" si="0"/>
        <v>296574</v>
      </c>
      <c r="BF71" s="27"/>
      <c r="BG71" s="27"/>
      <c r="BH71" s="27"/>
      <c r="BI71" s="27"/>
      <c r="BJ71" s="27"/>
      <c r="BK71" s="27"/>
      <c r="BL71" s="27"/>
      <c r="CB71" s="127"/>
    </row>
    <row r="72" spans="1:80" ht="25.5" customHeight="1">
      <c r="A72" s="83">
        <v>5</v>
      </c>
      <c r="B72" s="83"/>
      <c r="C72" s="83"/>
      <c r="D72" s="83"/>
      <c r="E72" s="83"/>
      <c r="F72" s="83"/>
      <c r="G72" s="87" t="s">
        <v>77</v>
      </c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9"/>
      <c r="Z72" s="111" t="s">
        <v>72</v>
      </c>
      <c r="AA72" s="111"/>
      <c r="AB72" s="111"/>
      <c r="AC72" s="111"/>
      <c r="AD72" s="111"/>
      <c r="AE72" s="131" t="s">
        <v>78</v>
      </c>
      <c r="AF72" s="131"/>
      <c r="AG72" s="131"/>
      <c r="AH72" s="131"/>
      <c r="AI72" s="131"/>
      <c r="AJ72" s="131"/>
      <c r="AK72" s="131"/>
      <c r="AL72" s="131"/>
      <c r="AM72" s="131"/>
      <c r="AN72" s="132"/>
      <c r="AO72" s="27">
        <f>100637.52+AO99</f>
        <v>104598</v>
      </c>
      <c r="AP72" s="27"/>
      <c r="AQ72" s="27"/>
      <c r="AR72" s="27"/>
      <c r="AS72" s="27"/>
      <c r="AT72" s="27"/>
      <c r="AU72" s="27"/>
      <c r="AV72" s="27"/>
      <c r="AW72" s="27">
        <v>0</v>
      </c>
      <c r="AX72" s="27"/>
      <c r="AY72" s="27"/>
      <c r="AZ72" s="27"/>
      <c r="BA72" s="27"/>
      <c r="BB72" s="27"/>
      <c r="BC72" s="27"/>
      <c r="BD72" s="27"/>
      <c r="BE72" s="27">
        <f t="shared" si="0"/>
        <v>104598</v>
      </c>
      <c r="BF72" s="27"/>
      <c r="BG72" s="27"/>
      <c r="BH72" s="27"/>
      <c r="BI72" s="27"/>
      <c r="BJ72" s="27"/>
      <c r="BK72" s="27"/>
      <c r="BL72" s="27"/>
      <c r="CB72" s="127"/>
    </row>
    <row r="73" spans="1:80" s="114" customFormat="1" ht="12.75" customHeight="1">
      <c r="A73" s="116">
        <v>0</v>
      </c>
      <c r="B73" s="116"/>
      <c r="C73" s="116"/>
      <c r="D73" s="116"/>
      <c r="E73" s="116"/>
      <c r="F73" s="116"/>
      <c r="G73" s="133" t="s">
        <v>79</v>
      </c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5"/>
      <c r="Z73" s="125"/>
      <c r="AA73" s="125"/>
      <c r="AB73" s="125"/>
      <c r="AC73" s="125"/>
      <c r="AD73" s="125"/>
      <c r="AE73" s="126"/>
      <c r="AF73" s="126"/>
      <c r="AG73" s="126"/>
      <c r="AH73" s="126"/>
      <c r="AI73" s="126"/>
      <c r="AJ73" s="126"/>
      <c r="AK73" s="126"/>
      <c r="AL73" s="126"/>
      <c r="AM73" s="126"/>
      <c r="AN73" s="121"/>
      <c r="AO73" s="31"/>
      <c r="AP73" s="31"/>
      <c r="AQ73" s="31"/>
      <c r="AR73" s="31"/>
      <c r="AS73" s="31"/>
      <c r="AT73" s="31"/>
      <c r="AU73" s="31"/>
      <c r="AV73" s="31"/>
      <c r="AW73" s="31"/>
      <c r="AX73" s="31"/>
      <c r="AY73" s="31"/>
      <c r="AZ73" s="31"/>
      <c r="BA73" s="31"/>
      <c r="BB73" s="31"/>
      <c r="BC73" s="31"/>
      <c r="BD73" s="31"/>
      <c r="BE73" s="31"/>
      <c r="BF73" s="31"/>
      <c r="BG73" s="31"/>
      <c r="BH73" s="31"/>
      <c r="BI73" s="31"/>
      <c r="BJ73" s="31"/>
      <c r="BK73" s="31"/>
      <c r="BL73" s="31"/>
      <c r="CB73" s="127"/>
    </row>
    <row r="74" spans="1:80" ht="29.25" customHeight="1">
      <c r="A74" s="83">
        <v>1</v>
      </c>
      <c r="B74" s="83"/>
      <c r="C74" s="83"/>
      <c r="D74" s="83"/>
      <c r="E74" s="83"/>
      <c r="F74" s="83"/>
      <c r="G74" s="87" t="s">
        <v>80</v>
      </c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9"/>
      <c r="Z74" s="111" t="s">
        <v>69</v>
      </c>
      <c r="AA74" s="111"/>
      <c r="AB74" s="111"/>
      <c r="AC74" s="111"/>
      <c r="AD74" s="111"/>
      <c r="AE74" s="87" t="s">
        <v>81</v>
      </c>
      <c r="AF74" s="88"/>
      <c r="AG74" s="88"/>
      <c r="AH74" s="88"/>
      <c r="AI74" s="88"/>
      <c r="AJ74" s="88"/>
      <c r="AK74" s="88"/>
      <c r="AL74" s="88"/>
      <c r="AM74" s="88"/>
      <c r="AN74" s="89"/>
      <c r="AO74" s="136">
        <v>5</v>
      </c>
      <c r="AP74" s="136"/>
      <c r="AQ74" s="136"/>
      <c r="AR74" s="136"/>
      <c r="AS74" s="136"/>
      <c r="AT74" s="136"/>
      <c r="AU74" s="136"/>
      <c r="AV74" s="136"/>
      <c r="AW74" s="27">
        <v>0</v>
      </c>
      <c r="AX74" s="27"/>
      <c r="AY74" s="27"/>
      <c r="AZ74" s="27"/>
      <c r="BA74" s="27"/>
      <c r="BB74" s="27"/>
      <c r="BC74" s="27"/>
      <c r="BD74" s="27"/>
      <c r="BE74" s="136">
        <f t="shared" ref="BE74:BE83" si="1">AO74</f>
        <v>5</v>
      </c>
      <c r="BF74" s="136"/>
      <c r="BG74" s="136"/>
      <c r="BH74" s="136"/>
      <c r="BI74" s="136"/>
      <c r="BJ74" s="136"/>
      <c r="BK74" s="136"/>
      <c r="BL74" s="136"/>
      <c r="CB74" s="127"/>
    </row>
    <row r="75" spans="1:80" ht="25.5" customHeight="1">
      <c r="A75" s="83">
        <v>2</v>
      </c>
      <c r="B75" s="83"/>
      <c r="C75" s="83"/>
      <c r="D75" s="83"/>
      <c r="E75" s="83"/>
      <c r="F75" s="83"/>
      <c r="G75" s="87" t="s">
        <v>82</v>
      </c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9"/>
      <c r="Z75" s="111" t="s">
        <v>69</v>
      </c>
      <c r="AA75" s="111"/>
      <c r="AB75" s="111"/>
      <c r="AC75" s="111"/>
      <c r="AD75" s="111"/>
      <c r="AE75" s="87" t="s">
        <v>83</v>
      </c>
      <c r="AF75" s="88"/>
      <c r="AG75" s="88"/>
      <c r="AH75" s="88"/>
      <c r="AI75" s="88"/>
      <c r="AJ75" s="88"/>
      <c r="AK75" s="88"/>
      <c r="AL75" s="88"/>
      <c r="AM75" s="88"/>
      <c r="AN75" s="89"/>
      <c r="AO75" s="136">
        <v>49</v>
      </c>
      <c r="AP75" s="136"/>
      <c r="AQ75" s="136"/>
      <c r="AR75" s="136"/>
      <c r="AS75" s="136"/>
      <c r="AT75" s="136"/>
      <c r="AU75" s="136"/>
      <c r="AV75" s="136"/>
      <c r="AW75" s="27">
        <v>0</v>
      </c>
      <c r="AX75" s="27"/>
      <c r="AY75" s="27"/>
      <c r="AZ75" s="27"/>
      <c r="BA75" s="27"/>
      <c r="BB75" s="27"/>
      <c r="BC75" s="27"/>
      <c r="BD75" s="27"/>
      <c r="BE75" s="136">
        <f t="shared" si="1"/>
        <v>49</v>
      </c>
      <c r="BF75" s="136"/>
      <c r="BG75" s="136"/>
      <c r="BH75" s="136"/>
      <c r="BI75" s="136"/>
      <c r="BJ75" s="136"/>
      <c r="BK75" s="136"/>
      <c r="BL75" s="136"/>
      <c r="CB75" s="127"/>
    </row>
    <row r="76" spans="1:80" ht="12.75" customHeight="1">
      <c r="A76" s="83">
        <v>3</v>
      </c>
      <c r="B76" s="83"/>
      <c r="C76" s="83"/>
      <c r="D76" s="83"/>
      <c r="E76" s="83"/>
      <c r="F76" s="83"/>
      <c r="G76" s="87" t="s">
        <v>84</v>
      </c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9"/>
      <c r="Z76" s="111" t="s">
        <v>85</v>
      </c>
      <c r="AA76" s="111"/>
      <c r="AB76" s="111"/>
      <c r="AC76" s="111"/>
      <c r="AD76" s="111"/>
      <c r="AE76" s="87" t="s">
        <v>83</v>
      </c>
      <c r="AF76" s="88"/>
      <c r="AG76" s="88"/>
      <c r="AH76" s="88"/>
      <c r="AI76" s="88"/>
      <c r="AJ76" s="88"/>
      <c r="AK76" s="88"/>
      <c r="AL76" s="88"/>
      <c r="AM76" s="88"/>
      <c r="AN76" s="89"/>
      <c r="AO76" s="136">
        <v>1500</v>
      </c>
      <c r="AP76" s="136"/>
      <c r="AQ76" s="136"/>
      <c r="AR76" s="136"/>
      <c r="AS76" s="136"/>
      <c r="AT76" s="136"/>
      <c r="AU76" s="136"/>
      <c r="AV76" s="136"/>
      <c r="AW76" s="27">
        <v>0</v>
      </c>
      <c r="AX76" s="27"/>
      <c r="AY76" s="27"/>
      <c r="AZ76" s="27"/>
      <c r="BA76" s="27"/>
      <c r="BB76" s="27"/>
      <c r="BC76" s="27"/>
      <c r="BD76" s="27"/>
      <c r="BE76" s="136">
        <f t="shared" si="1"/>
        <v>1500</v>
      </c>
      <c r="BF76" s="136"/>
      <c r="BG76" s="136"/>
      <c r="BH76" s="136"/>
      <c r="BI76" s="136"/>
      <c r="BJ76" s="136"/>
      <c r="BK76" s="136"/>
      <c r="BL76" s="136"/>
      <c r="CB76" s="127"/>
    </row>
    <row r="77" spans="1:80" ht="12.75" customHeight="1">
      <c r="A77" s="83">
        <v>4</v>
      </c>
      <c r="B77" s="83"/>
      <c r="C77" s="83"/>
      <c r="D77" s="83"/>
      <c r="E77" s="83"/>
      <c r="F77" s="83"/>
      <c r="G77" s="87" t="s">
        <v>86</v>
      </c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9"/>
      <c r="Z77" s="111" t="s">
        <v>85</v>
      </c>
      <c r="AA77" s="111"/>
      <c r="AB77" s="111"/>
      <c r="AC77" s="111"/>
      <c r="AD77" s="111"/>
      <c r="AE77" s="87" t="s">
        <v>87</v>
      </c>
      <c r="AF77" s="88"/>
      <c r="AG77" s="88"/>
      <c r="AH77" s="88"/>
      <c r="AI77" s="88"/>
      <c r="AJ77" s="88"/>
      <c r="AK77" s="88"/>
      <c r="AL77" s="88"/>
      <c r="AM77" s="88"/>
      <c r="AN77" s="89"/>
      <c r="AO77" s="136">
        <v>250</v>
      </c>
      <c r="AP77" s="136"/>
      <c r="AQ77" s="136"/>
      <c r="AR77" s="136"/>
      <c r="AS77" s="136"/>
      <c r="AT77" s="136"/>
      <c r="AU77" s="136"/>
      <c r="AV77" s="136"/>
      <c r="AW77" s="27">
        <v>0</v>
      </c>
      <c r="AX77" s="27"/>
      <c r="AY77" s="27"/>
      <c r="AZ77" s="27"/>
      <c r="BA77" s="27"/>
      <c r="BB77" s="27"/>
      <c r="BC77" s="27"/>
      <c r="BD77" s="27"/>
      <c r="BE77" s="136">
        <f t="shared" si="1"/>
        <v>250</v>
      </c>
      <c r="BF77" s="136"/>
      <c r="BG77" s="136"/>
      <c r="BH77" s="136"/>
      <c r="BI77" s="136"/>
      <c r="BJ77" s="136"/>
      <c r="BK77" s="136"/>
      <c r="BL77" s="136"/>
      <c r="CB77" s="127"/>
    </row>
    <row r="78" spans="1:80" ht="12.75" customHeight="1">
      <c r="A78" s="83">
        <v>5</v>
      </c>
      <c r="B78" s="83"/>
      <c r="C78" s="83"/>
      <c r="D78" s="83"/>
      <c r="E78" s="83"/>
      <c r="F78" s="83"/>
      <c r="G78" s="87" t="s">
        <v>88</v>
      </c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9"/>
      <c r="Z78" s="111" t="s">
        <v>69</v>
      </c>
      <c r="AA78" s="111"/>
      <c r="AB78" s="111"/>
      <c r="AC78" s="111"/>
      <c r="AD78" s="111"/>
      <c r="AE78" s="87" t="s">
        <v>87</v>
      </c>
      <c r="AF78" s="88"/>
      <c r="AG78" s="88"/>
      <c r="AH78" s="88"/>
      <c r="AI78" s="88"/>
      <c r="AJ78" s="88"/>
      <c r="AK78" s="88"/>
      <c r="AL78" s="88"/>
      <c r="AM78" s="88"/>
      <c r="AN78" s="89"/>
      <c r="AO78" s="136">
        <v>8</v>
      </c>
      <c r="AP78" s="136"/>
      <c r="AQ78" s="136"/>
      <c r="AR78" s="136"/>
      <c r="AS78" s="136"/>
      <c r="AT78" s="136"/>
      <c r="AU78" s="136"/>
      <c r="AV78" s="136"/>
      <c r="AW78" s="27">
        <v>0</v>
      </c>
      <c r="AX78" s="27"/>
      <c r="AY78" s="27"/>
      <c r="AZ78" s="27"/>
      <c r="BA78" s="27"/>
      <c r="BB78" s="27"/>
      <c r="BC78" s="27"/>
      <c r="BD78" s="27"/>
      <c r="BE78" s="136">
        <f t="shared" si="1"/>
        <v>8</v>
      </c>
      <c r="BF78" s="136"/>
      <c r="BG78" s="136"/>
      <c r="BH78" s="136"/>
      <c r="BI78" s="136"/>
      <c r="BJ78" s="136"/>
      <c r="BK78" s="136"/>
      <c r="BL78" s="136"/>
      <c r="CB78" s="127"/>
    </row>
    <row r="79" spans="1:80" ht="12.75" customHeight="1">
      <c r="A79" s="83">
        <v>6</v>
      </c>
      <c r="B79" s="83"/>
      <c r="C79" s="83"/>
      <c r="D79" s="83"/>
      <c r="E79" s="83"/>
      <c r="F79" s="83"/>
      <c r="G79" s="87" t="s">
        <v>89</v>
      </c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9"/>
      <c r="Z79" s="111" t="s">
        <v>69</v>
      </c>
      <c r="AA79" s="111"/>
      <c r="AB79" s="111"/>
      <c r="AC79" s="111"/>
      <c r="AD79" s="111"/>
      <c r="AE79" s="87" t="s">
        <v>90</v>
      </c>
      <c r="AF79" s="88"/>
      <c r="AG79" s="88"/>
      <c r="AH79" s="88"/>
      <c r="AI79" s="88"/>
      <c r="AJ79" s="88"/>
      <c r="AK79" s="88"/>
      <c r="AL79" s="88"/>
      <c r="AM79" s="88"/>
      <c r="AN79" s="89"/>
      <c r="AO79" s="136">
        <v>50</v>
      </c>
      <c r="AP79" s="136"/>
      <c r="AQ79" s="136"/>
      <c r="AR79" s="136"/>
      <c r="AS79" s="136"/>
      <c r="AT79" s="136"/>
      <c r="AU79" s="136"/>
      <c r="AV79" s="136"/>
      <c r="AW79" s="27">
        <v>0</v>
      </c>
      <c r="AX79" s="27"/>
      <c r="AY79" s="27"/>
      <c r="AZ79" s="27"/>
      <c r="BA79" s="27"/>
      <c r="BB79" s="27"/>
      <c r="BC79" s="27"/>
      <c r="BD79" s="27"/>
      <c r="BE79" s="136">
        <f t="shared" si="1"/>
        <v>50</v>
      </c>
      <c r="BF79" s="136"/>
      <c r="BG79" s="136"/>
      <c r="BH79" s="136"/>
      <c r="BI79" s="136"/>
      <c r="BJ79" s="136"/>
      <c r="BK79" s="136"/>
      <c r="BL79" s="136"/>
      <c r="CB79" s="127"/>
    </row>
    <row r="80" spans="1:80" ht="12.75" customHeight="1">
      <c r="A80" s="83">
        <v>7</v>
      </c>
      <c r="B80" s="83"/>
      <c r="C80" s="83"/>
      <c r="D80" s="83"/>
      <c r="E80" s="83"/>
      <c r="F80" s="83"/>
      <c r="G80" s="87" t="s">
        <v>91</v>
      </c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9"/>
      <c r="Z80" s="111" t="s">
        <v>69</v>
      </c>
      <c r="AA80" s="111"/>
      <c r="AB80" s="111"/>
      <c r="AC80" s="111"/>
      <c r="AD80" s="111"/>
      <c r="AE80" s="87" t="s">
        <v>87</v>
      </c>
      <c r="AF80" s="88"/>
      <c r="AG80" s="88"/>
      <c r="AH80" s="88"/>
      <c r="AI80" s="88"/>
      <c r="AJ80" s="88"/>
      <c r="AK80" s="88"/>
      <c r="AL80" s="88"/>
      <c r="AM80" s="88"/>
      <c r="AN80" s="89"/>
      <c r="AO80" s="136">
        <v>250</v>
      </c>
      <c r="AP80" s="136"/>
      <c r="AQ80" s="136"/>
      <c r="AR80" s="136"/>
      <c r="AS80" s="136"/>
      <c r="AT80" s="136"/>
      <c r="AU80" s="136"/>
      <c r="AV80" s="136"/>
      <c r="AW80" s="27">
        <v>0</v>
      </c>
      <c r="AX80" s="27"/>
      <c r="AY80" s="27"/>
      <c r="AZ80" s="27"/>
      <c r="BA80" s="27"/>
      <c r="BB80" s="27"/>
      <c r="BC80" s="27"/>
      <c r="BD80" s="27"/>
      <c r="BE80" s="136">
        <f t="shared" si="1"/>
        <v>250</v>
      </c>
      <c r="BF80" s="136"/>
      <c r="BG80" s="136"/>
      <c r="BH80" s="136"/>
      <c r="BI80" s="136"/>
      <c r="BJ80" s="136"/>
      <c r="BK80" s="136"/>
      <c r="BL80" s="136"/>
      <c r="CB80" s="127"/>
    </row>
    <row r="81" spans="1:80" ht="30.75" customHeight="1">
      <c r="A81" s="83">
        <v>8</v>
      </c>
      <c r="B81" s="83"/>
      <c r="C81" s="83"/>
      <c r="D81" s="83"/>
      <c r="E81" s="83"/>
      <c r="F81" s="83"/>
      <c r="G81" s="87" t="s">
        <v>92</v>
      </c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9"/>
      <c r="Z81" s="111" t="s">
        <v>69</v>
      </c>
      <c r="AA81" s="111"/>
      <c r="AB81" s="111"/>
      <c r="AC81" s="111"/>
      <c r="AD81" s="111"/>
      <c r="AE81" s="87" t="s">
        <v>87</v>
      </c>
      <c r="AF81" s="88"/>
      <c r="AG81" s="88"/>
      <c r="AH81" s="88"/>
      <c r="AI81" s="88"/>
      <c r="AJ81" s="88"/>
      <c r="AK81" s="88"/>
      <c r="AL81" s="88"/>
      <c r="AM81" s="88"/>
      <c r="AN81" s="89"/>
      <c r="AO81" s="136">
        <v>50</v>
      </c>
      <c r="AP81" s="136"/>
      <c r="AQ81" s="136"/>
      <c r="AR81" s="136"/>
      <c r="AS81" s="136"/>
      <c r="AT81" s="136"/>
      <c r="AU81" s="136"/>
      <c r="AV81" s="136"/>
      <c r="AW81" s="27">
        <v>0</v>
      </c>
      <c r="AX81" s="27"/>
      <c r="AY81" s="27"/>
      <c r="AZ81" s="27"/>
      <c r="BA81" s="27"/>
      <c r="BB81" s="27"/>
      <c r="BC81" s="27"/>
      <c r="BD81" s="27"/>
      <c r="BE81" s="136">
        <f t="shared" si="1"/>
        <v>50</v>
      </c>
      <c r="BF81" s="136"/>
      <c r="BG81" s="136"/>
      <c r="BH81" s="136"/>
      <c r="BI81" s="136"/>
      <c r="BJ81" s="136"/>
      <c r="BK81" s="136"/>
      <c r="BL81" s="136"/>
      <c r="CB81" s="127"/>
    </row>
    <row r="82" spans="1:80" ht="17.25" customHeight="1">
      <c r="A82" s="83">
        <v>9</v>
      </c>
      <c r="B82" s="83"/>
      <c r="C82" s="83"/>
      <c r="D82" s="83"/>
      <c r="E82" s="83"/>
      <c r="F82" s="83"/>
      <c r="G82" s="87" t="s">
        <v>93</v>
      </c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9"/>
      <c r="Z82" s="111" t="s">
        <v>69</v>
      </c>
      <c r="AA82" s="111"/>
      <c r="AB82" s="111"/>
      <c r="AC82" s="111"/>
      <c r="AD82" s="111"/>
      <c r="AE82" s="87" t="s">
        <v>83</v>
      </c>
      <c r="AF82" s="88"/>
      <c r="AG82" s="88"/>
      <c r="AH82" s="88"/>
      <c r="AI82" s="88"/>
      <c r="AJ82" s="88"/>
      <c r="AK82" s="88"/>
      <c r="AL82" s="88"/>
      <c r="AM82" s="88"/>
      <c r="AN82" s="89"/>
      <c r="AO82" s="136">
        <v>148</v>
      </c>
      <c r="AP82" s="136"/>
      <c r="AQ82" s="136"/>
      <c r="AR82" s="136"/>
      <c r="AS82" s="136"/>
      <c r="AT82" s="136"/>
      <c r="AU82" s="136"/>
      <c r="AV82" s="136"/>
      <c r="AW82" s="27">
        <v>0</v>
      </c>
      <c r="AX82" s="27"/>
      <c r="AY82" s="27"/>
      <c r="AZ82" s="27"/>
      <c r="BA82" s="27"/>
      <c r="BB82" s="27"/>
      <c r="BC82" s="27"/>
      <c r="BD82" s="27"/>
      <c r="BE82" s="136">
        <f t="shared" si="1"/>
        <v>148</v>
      </c>
      <c r="BF82" s="136"/>
      <c r="BG82" s="136"/>
      <c r="BH82" s="136"/>
      <c r="BI82" s="136"/>
      <c r="BJ82" s="136"/>
      <c r="BK82" s="136"/>
      <c r="BL82" s="136"/>
      <c r="CB82" s="127"/>
    </row>
    <row r="83" spans="1:80" ht="12.75" customHeight="1">
      <c r="A83" s="83">
        <v>10</v>
      </c>
      <c r="B83" s="83"/>
      <c r="C83" s="83"/>
      <c r="D83" s="83"/>
      <c r="E83" s="83"/>
      <c r="F83" s="83"/>
      <c r="G83" s="87" t="s">
        <v>94</v>
      </c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9"/>
      <c r="Z83" s="111" t="s">
        <v>69</v>
      </c>
      <c r="AA83" s="111"/>
      <c r="AB83" s="111"/>
      <c r="AC83" s="111"/>
      <c r="AD83" s="111"/>
      <c r="AE83" s="87" t="s">
        <v>83</v>
      </c>
      <c r="AF83" s="88"/>
      <c r="AG83" s="88"/>
      <c r="AH83" s="88"/>
      <c r="AI83" s="88"/>
      <c r="AJ83" s="88"/>
      <c r="AK83" s="88"/>
      <c r="AL83" s="88"/>
      <c r="AM83" s="88"/>
      <c r="AN83" s="89"/>
      <c r="AO83" s="136">
        <v>100</v>
      </c>
      <c r="AP83" s="136"/>
      <c r="AQ83" s="136"/>
      <c r="AR83" s="136"/>
      <c r="AS83" s="136"/>
      <c r="AT83" s="136"/>
      <c r="AU83" s="136"/>
      <c r="AV83" s="136"/>
      <c r="AW83" s="27">
        <v>0</v>
      </c>
      <c r="AX83" s="27"/>
      <c r="AY83" s="27"/>
      <c r="AZ83" s="27"/>
      <c r="BA83" s="27"/>
      <c r="BB83" s="27"/>
      <c r="BC83" s="27"/>
      <c r="BD83" s="27"/>
      <c r="BE83" s="136">
        <f t="shared" si="1"/>
        <v>100</v>
      </c>
      <c r="BF83" s="136"/>
      <c r="BG83" s="136"/>
      <c r="BH83" s="136"/>
      <c r="BI83" s="136"/>
      <c r="BJ83" s="136"/>
      <c r="BK83" s="136"/>
      <c r="BL83" s="136"/>
      <c r="CB83" s="127"/>
    </row>
    <row r="84" spans="1:80" s="114" customFormat="1" ht="12.75" customHeight="1">
      <c r="A84" s="116">
        <v>0</v>
      </c>
      <c r="B84" s="116"/>
      <c r="C84" s="116"/>
      <c r="D84" s="116"/>
      <c r="E84" s="116"/>
      <c r="F84" s="116"/>
      <c r="G84" s="133" t="s">
        <v>95</v>
      </c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5"/>
      <c r="Z84" s="125"/>
      <c r="AA84" s="125"/>
      <c r="AB84" s="125"/>
      <c r="AC84" s="125"/>
      <c r="AD84" s="125"/>
      <c r="AE84" s="117"/>
      <c r="AF84" s="118"/>
      <c r="AG84" s="118"/>
      <c r="AH84" s="118"/>
      <c r="AI84" s="118"/>
      <c r="AJ84" s="118"/>
      <c r="AK84" s="118"/>
      <c r="AL84" s="118"/>
      <c r="AM84" s="118"/>
      <c r="AN84" s="119"/>
      <c r="AO84" s="31"/>
      <c r="AP84" s="31"/>
      <c r="AQ84" s="31"/>
      <c r="AR84" s="31"/>
      <c r="AS84" s="31"/>
      <c r="AT84" s="31"/>
      <c r="AU84" s="31"/>
      <c r="AV84" s="31"/>
      <c r="AW84" s="31"/>
      <c r="AX84" s="31"/>
      <c r="AY84" s="31"/>
      <c r="AZ84" s="31"/>
      <c r="BA84" s="31"/>
      <c r="BB84" s="31"/>
      <c r="BC84" s="31"/>
      <c r="BD84" s="31"/>
      <c r="BE84" s="31"/>
      <c r="BF84" s="31"/>
      <c r="BG84" s="31"/>
      <c r="BH84" s="31"/>
      <c r="BI84" s="31"/>
      <c r="BJ84" s="31"/>
      <c r="BK84" s="31"/>
      <c r="BL84" s="31"/>
      <c r="CB84" s="127"/>
    </row>
    <row r="85" spans="1:80" ht="31.5" customHeight="1">
      <c r="A85" s="83">
        <v>1</v>
      </c>
      <c r="B85" s="83"/>
      <c r="C85" s="83"/>
      <c r="D85" s="83"/>
      <c r="E85" s="83"/>
      <c r="F85" s="83"/>
      <c r="G85" s="87" t="s">
        <v>96</v>
      </c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9"/>
      <c r="Z85" s="111" t="s">
        <v>69</v>
      </c>
      <c r="AA85" s="111"/>
      <c r="AB85" s="111"/>
      <c r="AC85" s="111"/>
      <c r="AD85" s="111"/>
      <c r="AE85" s="87" t="s">
        <v>83</v>
      </c>
      <c r="AF85" s="88"/>
      <c r="AG85" s="88"/>
      <c r="AH85" s="88"/>
      <c r="AI85" s="88"/>
      <c r="AJ85" s="88"/>
      <c r="AK85" s="88"/>
      <c r="AL85" s="88"/>
      <c r="AM85" s="88"/>
      <c r="AN85" s="89"/>
      <c r="AO85" s="136">
        <f>AO76/18</f>
        <v>83.333333333333329</v>
      </c>
      <c r="AP85" s="136"/>
      <c r="AQ85" s="136"/>
      <c r="AR85" s="136"/>
      <c r="AS85" s="136"/>
      <c r="AT85" s="136"/>
      <c r="AU85" s="136"/>
      <c r="AV85" s="136"/>
      <c r="AW85" s="27">
        <v>0</v>
      </c>
      <c r="AX85" s="27"/>
      <c r="AY85" s="27"/>
      <c r="AZ85" s="27"/>
      <c r="BA85" s="27"/>
      <c r="BB85" s="27"/>
      <c r="BC85" s="27"/>
      <c r="BD85" s="27"/>
      <c r="BE85" s="136">
        <f t="shared" ref="BE85:BE91" si="2">AO85</f>
        <v>83.333333333333329</v>
      </c>
      <c r="BF85" s="136"/>
      <c r="BG85" s="136"/>
      <c r="BH85" s="136"/>
      <c r="BI85" s="136"/>
      <c r="BJ85" s="136"/>
      <c r="BK85" s="136"/>
      <c r="BL85" s="136"/>
      <c r="CB85" s="127"/>
    </row>
    <row r="86" spans="1:80" ht="36" customHeight="1">
      <c r="A86" s="83">
        <v>2</v>
      </c>
      <c r="B86" s="83"/>
      <c r="C86" s="83"/>
      <c r="D86" s="83"/>
      <c r="E86" s="83"/>
      <c r="F86" s="83"/>
      <c r="G86" s="87" t="s">
        <v>97</v>
      </c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9"/>
      <c r="Z86" s="111" t="s">
        <v>69</v>
      </c>
      <c r="AA86" s="111"/>
      <c r="AB86" s="111"/>
      <c r="AC86" s="111"/>
      <c r="AD86" s="111"/>
      <c r="AE86" s="87" t="s">
        <v>75</v>
      </c>
      <c r="AF86" s="88"/>
      <c r="AG86" s="88"/>
      <c r="AH86" s="88"/>
      <c r="AI86" s="88"/>
      <c r="AJ86" s="88"/>
      <c r="AK86" s="88"/>
      <c r="AL86" s="88"/>
      <c r="AM86" s="88"/>
      <c r="AN86" s="89"/>
      <c r="AO86" s="136">
        <f>AO75/18</f>
        <v>2.7222222222222223</v>
      </c>
      <c r="AP86" s="136"/>
      <c r="AQ86" s="136"/>
      <c r="AR86" s="136"/>
      <c r="AS86" s="136"/>
      <c r="AT86" s="136"/>
      <c r="AU86" s="136"/>
      <c r="AV86" s="136"/>
      <c r="AW86" s="27">
        <v>0</v>
      </c>
      <c r="AX86" s="27"/>
      <c r="AY86" s="27"/>
      <c r="AZ86" s="27"/>
      <c r="BA86" s="27"/>
      <c r="BB86" s="27"/>
      <c r="BC86" s="27"/>
      <c r="BD86" s="27"/>
      <c r="BE86" s="136">
        <f t="shared" si="2"/>
        <v>2.7222222222222223</v>
      </c>
      <c r="BF86" s="136"/>
      <c r="BG86" s="136"/>
      <c r="BH86" s="136"/>
      <c r="BI86" s="136"/>
      <c r="BJ86" s="136"/>
      <c r="BK86" s="136"/>
      <c r="BL86" s="136"/>
      <c r="CB86" s="127"/>
    </row>
    <row r="87" spans="1:80" ht="18" customHeight="1">
      <c r="A87" s="83">
        <v>3</v>
      </c>
      <c r="B87" s="83"/>
      <c r="C87" s="83"/>
      <c r="D87" s="83"/>
      <c r="E87" s="83"/>
      <c r="F87" s="83"/>
      <c r="G87" s="87" t="s">
        <v>98</v>
      </c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9"/>
      <c r="Z87" s="111" t="s">
        <v>69</v>
      </c>
      <c r="AA87" s="111"/>
      <c r="AB87" s="111"/>
      <c r="AC87" s="111"/>
      <c r="AD87" s="111"/>
      <c r="AE87" s="87" t="s">
        <v>75</v>
      </c>
      <c r="AF87" s="88"/>
      <c r="AG87" s="88"/>
      <c r="AH87" s="88"/>
      <c r="AI87" s="88"/>
      <c r="AJ87" s="88"/>
      <c r="AK87" s="88"/>
      <c r="AL87" s="88"/>
      <c r="AM87" s="88"/>
      <c r="AN87" s="89"/>
      <c r="AO87" s="136">
        <f>AO83/18</f>
        <v>5.5555555555555554</v>
      </c>
      <c r="AP87" s="136"/>
      <c r="AQ87" s="136"/>
      <c r="AR87" s="136"/>
      <c r="AS87" s="136"/>
      <c r="AT87" s="136"/>
      <c r="AU87" s="136"/>
      <c r="AV87" s="136"/>
      <c r="AW87" s="27">
        <v>0</v>
      </c>
      <c r="AX87" s="27"/>
      <c r="AY87" s="27"/>
      <c r="AZ87" s="27"/>
      <c r="BA87" s="27"/>
      <c r="BB87" s="27"/>
      <c r="BC87" s="27"/>
      <c r="BD87" s="27"/>
      <c r="BE87" s="136">
        <f t="shared" si="2"/>
        <v>5.5555555555555554</v>
      </c>
      <c r="BF87" s="136"/>
      <c r="BG87" s="136"/>
      <c r="BH87" s="136"/>
      <c r="BI87" s="136"/>
      <c r="BJ87" s="136"/>
      <c r="BK87" s="136"/>
      <c r="BL87" s="136"/>
      <c r="CB87" s="127"/>
    </row>
    <row r="88" spans="1:80" ht="29.25" customHeight="1">
      <c r="A88" s="83">
        <v>4</v>
      </c>
      <c r="B88" s="83"/>
      <c r="C88" s="83"/>
      <c r="D88" s="83"/>
      <c r="E88" s="83"/>
      <c r="F88" s="83"/>
      <c r="G88" s="87" t="s">
        <v>99</v>
      </c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9"/>
      <c r="Z88" s="111" t="s">
        <v>72</v>
      </c>
      <c r="AA88" s="111"/>
      <c r="AB88" s="111"/>
      <c r="AC88" s="111"/>
      <c r="AD88" s="111"/>
      <c r="AE88" s="87" t="s">
        <v>75</v>
      </c>
      <c r="AF88" s="88"/>
      <c r="AG88" s="88"/>
      <c r="AH88" s="88"/>
      <c r="AI88" s="88"/>
      <c r="AJ88" s="88"/>
      <c r="AK88" s="88"/>
      <c r="AL88" s="88"/>
      <c r="AM88" s="88"/>
      <c r="AN88" s="89"/>
      <c r="AO88" s="136">
        <f>ROUND(AO70/18,2)</f>
        <v>343277.78</v>
      </c>
      <c r="AP88" s="136"/>
      <c r="AQ88" s="136"/>
      <c r="AR88" s="136"/>
      <c r="AS88" s="136"/>
      <c r="AT88" s="136"/>
      <c r="AU88" s="136"/>
      <c r="AV88" s="136"/>
      <c r="AW88" s="27">
        <v>0</v>
      </c>
      <c r="AX88" s="27"/>
      <c r="AY88" s="27"/>
      <c r="AZ88" s="27"/>
      <c r="BA88" s="27"/>
      <c r="BB88" s="27"/>
      <c r="BC88" s="27"/>
      <c r="BD88" s="27"/>
      <c r="BE88" s="136">
        <f t="shared" si="2"/>
        <v>343277.78</v>
      </c>
      <c r="BF88" s="136"/>
      <c r="BG88" s="136"/>
      <c r="BH88" s="136"/>
      <c r="BI88" s="136"/>
      <c r="BJ88" s="136"/>
      <c r="BK88" s="136"/>
      <c r="BL88" s="136"/>
      <c r="CB88" s="127"/>
    </row>
    <row r="89" spans="1:80" ht="27" customHeight="1">
      <c r="A89" s="83">
        <v>5</v>
      </c>
      <c r="B89" s="83"/>
      <c r="C89" s="83"/>
      <c r="D89" s="83"/>
      <c r="E89" s="83"/>
      <c r="F89" s="83"/>
      <c r="G89" s="87" t="s">
        <v>100</v>
      </c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9"/>
      <c r="Z89" s="111" t="s">
        <v>72</v>
      </c>
      <c r="AA89" s="111"/>
      <c r="AB89" s="111"/>
      <c r="AC89" s="111"/>
      <c r="AD89" s="111"/>
      <c r="AE89" s="87" t="s">
        <v>75</v>
      </c>
      <c r="AF89" s="88"/>
      <c r="AG89" s="88"/>
      <c r="AH89" s="88"/>
      <c r="AI89" s="88"/>
      <c r="AJ89" s="88"/>
      <c r="AK89" s="88"/>
      <c r="AL89" s="88"/>
      <c r="AM89" s="88"/>
      <c r="AN89" s="89"/>
      <c r="AO89" s="136">
        <f>ROUND(AO69/18,2)</f>
        <v>19212.669999999998</v>
      </c>
      <c r="AP89" s="136"/>
      <c r="AQ89" s="136"/>
      <c r="AR89" s="136"/>
      <c r="AS89" s="136"/>
      <c r="AT89" s="136"/>
      <c r="AU89" s="136"/>
      <c r="AV89" s="136"/>
      <c r="AW89" s="27">
        <v>0</v>
      </c>
      <c r="AX89" s="27"/>
      <c r="AY89" s="27"/>
      <c r="AZ89" s="27"/>
      <c r="BA89" s="27"/>
      <c r="BB89" s="27"/>
      <c r="BC89" s="27"/>
      <c r="BD89" s="27"/>
      <c r="BE89" s="136">
        <f t="shared" si="2"/>
        <v>19212.669999999998</v>
      </c>
      <c r="BF89" s="136"/>
      <c r="BG89" s="136"/>
      <c r="BH89" s="136"/>
      <c r="BI89" s="136"/>
      <c r="BJ89" s="136"/>
      <c r="BK89" s="136"/>
      <c r="BL89" s="136"/>
      <c r="CB89" s="127"/>
    </row>
    <row r="90" spans="1:80" ht="30" customHeight="1">
      <c r="A90" s="83">
        <v>6</v>
      </c>
      <c r="B90" s="83"/>
      <c r="C90" s="83"/>
      <c r="D90" s="83"/>
      <c r="E90" s="83"/>
      <c r="F90" s="83"/>
      <c r="G90" s="87" t="s">
        <v>101</v>
      </c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9"/>
      <c r="Z90" s="111" t="s">
        <v>72</v>
      </c>
      <c r="AA90" s="111"/>
      <c r="AB90" s="111"/>
      <c r="AC90" s="111"/>
      <c r="AD90" s="111"/>
      <c r="AE90" s="87" t="s">
        <v>75</v>
      </c>
      <c r="AF90" s="88"/>
      <c r="AG90" s="88"/>
      <c r="AH90" s="88"/>
      <c r="AI90" s="88"/>
      <c r="AJ90" s="88"/>
      <c r="AK90" s="88"/>
      <c r="AL90" s="88"/>
      <c r="AM90" s="88"/>
      <c r="AN90" s="89"/>
      <c r="AO90" s="136">
        <f>ROUND(AO71/18,2)</f>
        <v>16476.330000000002</v>
      </c>
      <c r="AP90" s="136"/>
      <c r="AQ90" s="136"/>
      <c r="AR90" s="136"/>
      <c r="AS90" s="136"/>
      <c r="AT90" s="136"/>
      <c r="AU90" s="136"/>
      <c r="AV90" s="136"/>
      <c r="AW90" s="27">
        <v>0</v>
      </c>
      <c r="AX90" s="27"/>
      <c r="AY90" s="27"/>
      <c r="AZ90" s="27"/>
      <c r="BA90" s="27"/>
      <c r="BB90" s="27"/>
      <c r="BC90" s="27"/>
      <c r="BD90" s="27"/>
      <c r="BE90" s="136">
        <f t="shared" si="2"/>
        <v>16476.330000000002</v>
      </c>
      <c r="BF90" s="136"/>
      <c r="BG90" s="136"/>
      <c r="BH90" s="136"/>
      <c r="BI90" s="136"/>
      <c r="BJ90" s="136"/>
      <c r="BK90" s="136"/>
      <c r="BL90" s="136"/>
      <c r="CB90" s="127"/>
    </row>
    <row r="91" spans="1:80" ht="27.75" customHeight="1">
      <c r="A91" s="83">
        <v>7</v>
      </c>
      <c r="B91" s="83"/>
      <c r="C91" s="83"/>
      <c r="D91" s="83"/>
      <c r="E91" s="83"/>
      <c r="F91" s="83"/>
      <c r="G91" s="87" t="s">
        <v>102</v>
      </c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9"/>
      <c r="Z91" s="111" t="s">
        <v>72</v>
      </c>
      <c r="AA91" s="111"/>
      <c r="AB91" s="111"/>
      <c r="AC91" s="111"/>
      <c r="AD91" s="111"/>
      <c r="AE91" s="87" t="s">
        <v>75</v>
      </c>
      <c r="AF91" s="88"/>
      <c r="AG91" s="88"/>
      <c r="AH91" s="88"/>
      <c r="AI91" s="88"/>
      <c r="AJ91" s="88"/>
      <c r="AK91" s="88"/>
      <c r="AL91" s="88"/>
      <c r="AM91" s="88"/>
      <c r="AN91" s="89"/>
      <c r="AO91" s="136">
        <f>ROUND(AO72/18,2)</f>
        <v>5811</v>
      </c>
      <c r="AP91" s="136"/>
      <c r="AQ91" s="136"/>
      <c r="AR91" s="136"/>
      <c r="AS91" s="136"/>
      <c r="AT91" s="136"/>
      <c r="AU91" s="136"/>
      <c r="AV91" s="136"/>
      <c r="AW91" s="27">
        <v>0</v>
      </c>
      <c r="AX91" s="27"/>
      <c r="AY91" s="27"/>
      <c r="AZ91" s="27"/>
      <c r="BA91" s="27"/>
      <c r="BB91" s="27"/>
      <c r="BC91" s="27"/>
      <c r="BD91" s="27"/>
      <c r="BE91" s="136">
        <f t="shared" si="2"/>
        <v>5811</v>
      </c>
      <c r="BF91" s="136"/>
      <c r="BG91" s="136"/>
      <c r="BH91" s="136"/>
      <c r="BI91" s="136"/>
      <c r="BJ91" s="136"/>
      <c r="BK91" s="136"/>
      <c r="BL91" s="136"/>
      <c r="CB91" s="127"/>
    </row>
    <row r="92" spans="1:80" s="114" customFormat="1" ht="12.75" customHeight="1">
      <c r="A92" s="116">
        <v>0</v>
      </c>
      <c r="B92" s="116"/>
      <c r="C92" s="116"/>
      <c r="D92" s="116"/>
      <c r="E92" s="116"/>
      <c r="F92" s="116"/>
      <c r="G92" s="133" t="s">
        <v>103</v>
      </c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5"/>
      <c r="Z92" s="125"/>
      <c r="AA92" s="125"/>
      <c r="AB92" s="125"/>
      <c r="AC92" s="125"/>
      <c r="AD92" s="125"/>
      <c r="AE92" s="117"/>
      <c r="AF92" s="118"/>
      <c r="AG92" s="118"/>
      <c r="AH92" s="118"/>
      <c r="AI92" s="118"/>
      <c r="AJ92" s="118"/>
      <c r="AK92" s="118"/>
      <c r="AL92" s="118"/>
      <c r="AM92" s="118"/>
      <c r="AN92" s="119"/>
      <c r="AO92" s="31"/>
      <c r="AP92" s="31"/>
      <c r="AQ92" s="31"/>
      <c r="AR92" s="31"/>
      <c r="AS92" s="31"/>
      <c r="AT92" s="31"/>
      <c r="AU92" s="31"/>
      <c r="AV92" s="31"/>
      <c r="AW92" s="31"/>
      <c r="AX92" s="31"/>
      <c r="AY92" s="31"/>
      <c r="AZ92" s="31"/>
      <c r="BA92" s="31"/>
      <c r="BB92" s="31"/>
      <c r="BC92" s="31"/>
      <c r="BD92" s="31"/>
      <c r="BE92" s="31"/>
      <c r="BF92" s="31"/>
      <c r="BG92" s="31"/>
      <c r="BH92" s="31"/>
      <c r="BI92" s="31"/>
      <c r="BJ92" s="31"/>
      <c r="BK92" s="31"/>
      <c r="BL92" s="31"/>
      <c r="CB92" s="127"/>
    </row>
    <row r="93" spans="1:80" ht="25.5" customHeight="1">
      <c r="A93" s="83">
        <v>1</v>
      </c>
      <c r="B93" s="83"/>
      <c r="C93" s="83"/>
      <c r="D93" s="83"/>
      <c r="E93" s="83"/>
      <c r="F93" s="83"/>
      <c r="G93" s="87" t="s">
        <v>104</v>
      </c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9"/>
      <c r="Z93" s="111" t="s">
        <v>105</v>
      </c>
      <c r="AA93" s="111"/>
      <c r="AB93" s="111"/>
      <c r="AC93" s="111"/>
      <c r="AD93" s="111"/>
      <c r="AE93" s="87" t="s">
        <v>75</v>
      </c>
      <c r="AF93" s="88"/>
      <c r="AG93" s="88"/>
      <c r="AH93" s="88"/>
      <c r="AI93" s="88"/>
      <c r="AJ93" s="88"/>
      <c r="AK93" s="88"/>
      <c r="AL93" s="88"/>
      <c r="AM93" s="88"/>
      <c r="AN93" s="89"/>
      <c r="AO93" s="136">
        <v>100</v>
      </c>
      <c r="AP93" s="136"/>
      <c r="AQ93" s="136"/>
      <c r="AR93" s="136"/>
      <c r="AS93" s="136"/>
      <c r="AT93" s="136"/>
      <c r="AU93" s="136"/>
      <c r="AV93" s="136"/>
      <c r="AW93" s="27">
        <v>0</v>
      </c>
      <c r="AX93" s="27"/>
      <c r="AY93" s="27"/>
      <c r="AZ93" s="27"/>
      <c r="BA93" s="27"/>
      <c r="BB93" s="27"/>
      <c r="BC93" s="27"/>
      <c r="BD93" s="27"/>
      <c r="BE93" s="136">
        <f t="shared" ref="BE93" si="3">AO93</f>
        <v>100</v>
      </c>
      <c r="BF93" s="136"/>
      <c r="BG93" s="136"/>
      <c r="BH93" s="136"/>
      <c r="BI93" s="136"/>
      <c r="BJ93" s="136"/>
      <c r="BK93" s="136"/>
      <c r="BL93" s="136"/>
      <c r="CB93" s="127"/>
    </row>
    <row r="94" spans="1:80" s="114" customFormat="1" ht="27.75" customHeight="1">
      <c r="A94" s="116">
        <v>0</v>
      </c>
      <c r="B94" s="116"/>
      <c r="C94" s="116"/>
      <c r="D94" s="116"/>
      <c r="E94" s="116"/>
      <c r="F94" s="116"/>
      <c r="G94" s="19" t="s">
        <v>127</v>
      </c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1"/>
      <c r="Z94" s="125"/>
      <c r="AA94" s="125"/>
      <c r="AB94" s="125"/>
      <c r="AC94" s="125"/>
      <c r="AD94" s="125"/>
      <c r="AE94" s="126"/>
      <c r="AF94" s="126"/>
      <c r="AG94" s="126"/>
      <c r="AH94" s="126"/>
      <c r="AI94" s="126"/>
      <c r="AJ94" s="126"/>
      <c r="AK94" s="126"/>
      <c r="AL94" s="126"/>
      <c r="AM94" s="126"/>
      <c r="AN94" s="121"/>
      <c r="AO94" s="31">
        <f>SUM(AO96:AV99)</f>
        <v>201783.58000000002</v>
      </c>
      <c r="AP94" s="31"/>
      <c r="AQ94" s="31"/>
      <c r="AR94" s="31"/>
      <c r="AS94" s="31"/>
      <c r="AT94" s="31"/>
      <c r="AU94" s="31"/>
      <c r="AV94" s="31"/>
      <c r="AW94" s="31"/>
      <c r="AX94" s="31"/>
      <c r="AY94" s="31"/>
      <c r="AZ94" s="31"/>
      <c r="BA94" s="31"/>
      <c r="BB94" s="31"/>
      <c r="BC94" s="31"/>
      <c r="BD94" s="31"/>
      <c r="BE94" s="31">
        <f>AO94</f>
        <v>201783.58000000002</v>
      </c>
      <c r="BF94" s="31"/>
      <c r="BG94" s="31"/>
      <c r="BH94" s="31"/>
      <c r="BI94" s="31"/>
      <c r="BJ94" s="31"/>
      <c r="BK94" s="31"/>
      <c r="BL94" s="31"/>
      <c r="CA94" s="114" t="s">
        <v>18</v>
      </c>
      <c r="CB94" s="127"/>
    </row>
    <row r="95" spans="1:80" s="114" customFormat="1" ht="12" customHeight="1">
      <c r="A95" s="116">
        <v>0</v>
      </c>
      <c r="B95" s="116"/>
      <c r="C95" s="116"/>
      <c r="D95" s="116"/>
      <c r="E95" s="116"/>
      <c r="F95" s="116"/>
      <c r="G95" s="19" t="s">
        <v>66</v>
      </c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1"/>
      <c r="Z95" s="125"/>
      <c r="AA95" s="125"/>
      <c r="AB95" s="125"/>
      <c r="AC95" s="125"/>
      <c r="AD95" s="125"/>
      <c r="AE95" s="126"/>
      <c r="AF95" s="126"/>
      <c r="AG95" s="126"/>
      <c r="AH95" s="126"/>
      <c r="AI95" s="126"/>
      <c r="AJ95" s="126"/>
      <c r="AK95" s="126"/>
      <c r="AL95" s="126"/>
      <c r="AM95" s="126"/>
      <c r="AN95" s="121"/>
      <c r="AO95" s="31"/>
      <c r="AP95" s="31"/>
      <c r="AQ95" s="31"/>
      <c r="AR95" s="31"/>
      <c r="AS95" s="31"/>
      <c r="AT95" s="31"/>
      <c r="AU95" s="31"/>
      <c r="AV95" s="31"/>
      <c r="AW95" s="31"/>
      <c r="AX95" s="31"/>
      <c r="AY95" s="31"/>
      <c r="AZ95" s="31"/>
      <c r="BA95" s="31"/>
      <c r="BB95" s="31"/>
      <c r="BC95" s="31"/>
      <c r="BD95" s="31"/>
      <c r="BE95" s="31"/>
      <c r="BF95" s="31"/>
      <c r="BG95" s="31"/>
      <c r="BH95" s="31"/>
      <c r="BI95" s="31"/>
      <c r="BJ95" s="31"/>
      <c r="BK95" s="31"/>
      <c r="BL95" s="31"/>
      <c r="CA95" s="114" t="s">
        <v>18</v>
      </c>
      <c r="CB95" s="127"/>
    </row>
    <row r="96" spans="1:80" ht="28.5" customHeight="1">
      <c r="A96" s="83">
        <v>1</v>
      </c>
      <c r="B96" s="83"/>
      <c r="C96" s="83"/>
      <c r="D96" s="83"/>
      <c r="E96" s="83"/>
      <c r="F96" s="83"/>
      <c r="G96" s="87" t="s">
        <v>136</v>
      </c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9"/>
      <c r="Z96" s="111" t="s">
        <v>72</v>
      </c>
      <c r="AA96" s="111"/>
      <c r="AB96" s="111"/>
      <c r="AC96" s="111"/>
      <c r="AD96" s="111"/>
      <c r="AE96" s="131" t="s">
        <v>130</v>
      </c>
      <c r="AF96" s="131"/>
      <c r="AG96" s="131"/>
      <c r="AH96" s="131"/>
      <c r="AI96" s="131"/>
      <c r="AJ96" s="131"/>
      <c r="AK96" s="131"/>
      <c r="AL96" s="131"/>
      <c r="AM96" s="131"/>
      <c r="AN96" s="132"/>
      <c r="AO96" s="27">
        <v>21142.32</v>
      </c>
      <c r="AP96" s="27"/>
      <c r="AQ96" s="27"/>
      <c r="AR96" s="27"/>
      <c r="AS96" s="27"/>
      <c r="AT96" s="27"/>
      <c r="AU96" s="27"/>
      <c r="AV96" s="27"/>
      <c r="AW96" s="27">
        <v>0</v>
      </c>
      <c r="AX96" s="27"/>
      <c r="AY96" s="27"/>
      <c r="AZ96" s="27"/>
      <c r="BA96" s="27"/>
      <c r="BB96" s="27"/>
      <c r="BC96" s="27"/>
      <c r="BD96" s="27"/>
      <c r="BE96" s="27">
        <f>AO96</f>
        <v>21142.32</v>
      </c>
      <c r="BF96" s="27"/>
      <c r="BG96" s="27"/>
      <c r="BH96" s="27"/>
      <c r="BI96" s="27"/>
      <c r="BJ96" s="27"/>
      <c r="BK96" s="27"/>
      <c r="BL96" s="27"/>
      <c r="CB96" s="127"/>
    </row>
    <row r="97" spans="1:80" ht="26.25" customHeight="1">
      <c r="A97" s="83">
        <v>2</v>
      </c>
      <c r="B97" s="83"/>
      <c r="C97" s="83"/>
      <c r="D97" s="83"/>
      <c r="E97" s="83"/>
      <c r="F97" s="83"/>
      <c r="G97" s="87" t="s">
        <v>129</v>
      </c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9"/>
      <c r="Z97" s="111" t="s">
        <v>72</v>
      </c>
      <c r="AA97" s="111"/>
      <c r="AB97" s="111"/>
      <c r="AC97" s="111"/>
      <c r="AD97" s="111"/>
      <c r="AE97" s="131" t="s">
        <v>130</v>
      </c>
      <c r="AF97" s="131"/>
      <c r="AG97" s="131"/>
      <c r="AH97" s="131"/>
      <c r="AI97" s="131"/>
      <c r="AJ97" s="131"/>
      <c r="AK97" s="131"/>
      <c r="AL97" s="131"/>
      <c r="AM97" s="131"/>
      <c r="AN97" s="132"/>
      <c r="AO97" s="27">
        <v>161523.53</v>
      </c>
      <c r="AP97" s="27"/>
      <c r="AQ97" s="27"/>
      <c r="AR97" s="27"/>
      <c r="AS97" s="27"/>
      <c r="AT97" s="27"/>
      <c r="AU97" s="27"/>
      <c r="AV97" s="27"/>
      <c r="AW97" s="27">
        <v>0</v>
      </c>
      <c r="AX97" s="27"/>
      <c r="AY97" s="27"/>
      <c r="AZ97" s="27"/>
      <c r="BA97" s="27"/>
      <c r="BB97" s="27"/>
      <c r="BC97" s="27"/>
      <c r="BD97" s="27"/>
      <c r="BE97" s="27">
        <f>AO97</f>
        <v>161523.53</v>
      </c>
      <c r="BF97" s="27"/>
      <c r="BG97" s="27"/>
      <c r="BH97" s="27"/>
      <c r="BI97" s="27"/>
      <c r="BJ97" s="27"/>
      <c r="BK97" s="27"/>
      <c r="BL97" s="27"/>
      <c r="CB97" s="127"/>
    </row>
    <row r="98" spans="1:80" ht="53.25" customHeight="1">
      <c r="A98" s="83">
        <v>3</v>
      </c>
      <c r="B98" s="83"/>
      <c r="C98" s="83"/>
      <c r="D98" s="83"/>
      <c r="E98" s="83"/>
      <c r="F98" s="83"/>
      <c r="G98" s="87" t="s">
        <v>131</v>
      </c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9"/>
      <c r="Z98" s="111" t="s">
        <v>72</v>
      </c>
      <c r="AA98" s="111"/>
      <c r="AB98" s="111"/>
      <c r="AC98" s="111"/>
      <c r="AD98" s="111"/>
      <c r="AE98" s="131" t="s">
        <v>130</v>
      </c>
      <c r="AF98" s="131"/>
      <c r="AG98" s="131"/>
      <c r="AH98" s="131"/>
      <c r="AI98" s="131"/>
      <c r="AJ98" s="131"/>
      <c r="AK98" s="131"/>
      <c r="AL98" s="131"/>
      <c r="AM98" s="131"/>
      <c r="AN98" s="132"/>
      <c r="AO98" s="27">
        <v>15157.25</v>
      </c>
      <c r="AP98" s="27"/>
      <c r="AQ98" s="27"/>
      <c r="AR98" s="27"/>
      <c r="AS98" s="27"/>
      <c r="AT98" s="27"/>
      <c r="AU98" s="27"/>
      <c r="AV98" s="27"/>
      <c r="AW98" s="27">
        <v>0</v>
      </c>
      <c r="AX98" s="27"/>
      <c r="AY98" s="27"/>
      <c r="AZ98" s="27"/>
      <c r="BA98" s="27"/>
      <c r="BB98" s="27"/>
      <c r="BC98" s="27"/>
      <c r="BD98" s="27"/>
      <c r="BE98" s="27">
        <f>AO98</f>
        <v>15157.25</v>
      </c>
      <c r="BF98" s="27"/>
      <c r="BG98" s="27"/>
      <c r="BH98" s="27"/>
      <c r="BI98" s="27"/>
      <c r="BJ98" s="27"/>
      <c r="BK98" s="27"/>
      <c r="BL98" s="27"/>
      <c r="CB98" s="127"/>
    </row>
    <row r="99" spans="1:80" ht="30" customHeight="1">
      <c r="A99" s="83">
        <v>4</v>
      </c>
      <c r="B99" s="83"/>
      <c r="C99" s="83"/>
      <c r="D99" s="83"/>
      <c r="E99" s="83"/>
      <c r="F99" s="83"/>
      <c r="G99" s="87" t="s">
        <v>132</v>
      </c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9"/>
      <c r="Z99" s="111" t="s">
        <v>72</v>
      </c>
      <c r="AA99" s="111"/>
      <c r="AB99" s="111"/>
      <c r="AC99" s="111"/>
      <c r="AD99" s="111"/>
      <c r="AE99" s="131" t="s">
        <v>130</v>
      </c>
      <c r="AF99" s="131"/>
      <c r="AG99" s="131"/>
      <c r="AH99" s="131"/>
      <c r="AI99" s="131"/>
      <c r="AJ99" s="131"/>
      <c r="AK99" s="131"/>
      <c r="AL99" s="131"/>
      <c r="AM99" s="131"/>
      <c r="AN99" s="132"/>
      <c r="AO99" s="27">
        <v>3960.48</v>
      </c>
      <c r="AP99" s="27"/>
      <c r="AQ99" s="27"/>
      <c r="AR99" s="27"/>
      <c r="AS99" s="27"/>
      <c r="AT99" s="27"/>
      <c r="AU99" s="27"/>
      <c r="AV99" s="27"/>
      <c r="AW99" s="27">
        <v>0</v>
      </c>
      <c r="AX99" s="27"/>
      <c r="AY99" s="27"/>
      <c r="AZ99" s="27"/>
      <c r="BA99" s="27"/>
      <c r="BB99" s="27"/>
      <c r="BC99" s="27"/>
      <c r="BD99" s="27"/>
      <c r="BE99" s="27">
        <f>AO99</f>
        <v>3960.48</v>
      </c>
      <c r="BF99" s="27"/>
      <c r="BG99" s="27"/>
      <c r="BH99" s="27"/>
      <c r="BI99" s="27"/>
      <c r="BJ99" s="27"/>
      <c r="BK99" s="27"/>
      <c r="BL99" s="27"/>
      <c r="CB99" s="127"/>
    </row>
    <row r="100" spans="1:80" s="114" customFormat="1" ht="12.75" customHeight="1">
      <c r="A100" s="116">
        <v>0</v>
      </c>
      <c r="B100" s="116"/>
      <c r="C100" s="116"/>
      <c r="D100" s="116"/>
      <c r="E100" s="116"/>
      <c r="F100" s="116"/>
      <c r="G100" s="133" t="s">
        <v>103</v>
      </c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5"/>
      <c r="Z100" s="125"/>
      <c r="AA100" s="125"/>
      <c r="AB100" s="125"/>
      <c r="AC100" s="125"/>
      <c r="AD100" s="125"/>
      <c r="AE100" s="117"/>
      <c r="AF100" s="118"/>
      <c r="AG100" s="118"/>
      <c r="AH100" s="118"/>
      <c r="AI100" s="118"/>
      <c r="AJ100" s="118"/>
      <c r="AK100" s="118"/>
      <c r="AL100" s="118"/>
      <c r="AM100" s="118"/>
      <c r="AN100" s="119"/>
      <c r="AO100" s="31"/>
      <c r="AP100" s="31"/>
      <c r="AQ100" s="31"/>
      <c r="AR100" s="31"/>
      <c r="AS100" s="31"/>
      <c r="AT100" s="31"/>
      <c r="AU100" s="31"/>
      <c r="AV100" s="31"/>
      <c r="AW100" s="31"/>
      <c r="AX100" s="31"/>
      <c r="AY100" s="31"/>
      <c r="AZ100" s="31"/>
      <c r="BA100" s="31"/>
      <c r="BB100" s="31"/>
      <c r="BC100" s="31"/>
      <c r="BD100" s="31"/>
      <c r="BE100" s="31"/>
      <c r="BF100" s="31"/>
      <c r="BG100" s="31"/>
      <c r="BH100" s="31"/>
      <c r="BI100" s="31"/>
      <c r="BJ100" s="31"/>
      <c r="BK100" s="31"/>
      <c r="BL100" s="31"/>
      <c r="CB100" s="127"/>
    </row>
    <row r="101" spans="1:80" ht="21" customHeight="1">
      <c r="A101" s="83">
        <v>1</v>
      </c>
      <c r="B101" s="83"/>
      <c r="C101" s="83"/>
      <c r="D101" s="83"/>
      <c r="E101" s="83"/>
      <c r="F101" s="83"/>
      <c r="G101" s="87" t="s">
        <v>124</v>
      </c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9"/>
      <c r="Z101" s="111" t="s">
        <v>105</v>
      </c>
      <c r="AA101" s="111"/>
      <c r="AB101" s="111"/>
      <c r="AC101" s="111"/>
      <c r="AD101" s="111"/>
      <c r="AE101" s="87" t="s">
        <v>75</v>
      </c>
      <c r="AF101" s="88"/>
      <c r="AG101" s="88"/>
      <c r="AH101" s="88"/>
      <c r="AI101" s="88"/>
      <c r="AJ101" s="88"/>
      <c r="AK101" s="88"/>
      <c r="AL101" s="88"/>
      <c r="AM101" s="88"/>
      <c r="AN101" s="89"/>
      <c r="AO101" s="136">
        <v>100</v>
      </c>
      <c r="AP101" s="136"/>
      <c r="AQ101" s="136"/>
      <c r="AR101" s="136"/>
      <c r="AS101" s="136"/>
      <c r="AT101" s="136"/>
      <c r="AU101" s="136"/>
      <c r="AV101" s="136"/>
      <c r="AW101" s="27">
        <v>0</v>
      </c>
      <c r="AX101" s="27"/>
      <c r="AY101" s="27"/>
      <c r="AZ101" s="27"/>
      <c r="BA101" s="27"/>
      <c r="BB101" s="27"/>
      <c r="BC101" s="27"/>
      <c r="BD101" s="27"/>
      <c r="BE101" s="136">
        <f t="shared" ref="BE101" si="4">AO101</f>
        <v>100</v>
      </c>
      <c r="BF101" s="136"/>
      <c r="BG101" s="136"/>
      <c r="BH101" s="136"/>
      <c r="BI101" s="136"/>
      <c r="BJ101" s="136"/>
      <c r="BK101" s="136"/>
      <c r="BL101" s="136"/>
      <c r="CB101" s="127"/>
    </row>
    <row r="102" spans="1:80">
      <c r="AO102" s="137"/>
      <c r="AP102" s="137"/>
      <c r="AQ102" s="137"/>
      <c r="AR102" s="137"/>
      <c r="AS102" s="137"/>
      <c r="AT102" s="137"/>
      <c r="AU102" s="137"/>
      <c r="AV102" s="137"/>
      <c r="AW102" s="137"/>
      <c r="AX102" s="137"/>
      <c r="AY102" s="137"/>
      <c r="AZ102" s="137"/>
      <c r="BA102" s="137"/>
      <c r="BB102" s="137"/>
      <c r="BC102" s="137"/>
      <c r="BD102" s="137"/>
      <c r="BE102" s="137"/>
      <c r="BF102" s="137"/>
      <c r="BG102" s="137"/>
      <c r="BH102" s="137"/>
      <c r="BI102" s="137"/>
      <c r="BJ102" s="137"/>
      <c r="BK102" s="137"/>
      <c r="BL102" s="137"/>
      <c r="CB102" s="127"/>
    </row>
    <row r="103" spans="1:80" hidden="1">
      <c r="CB103" s="127"/>
    </row>
    <row r="104" spans="1:80" ht="49.5" customHeight="1">
      <c r="A104" s="138" t="s">
        <v>135</v>
      </c>
      <c r="B104" s="139"/>
      <c r="C104" s="139"/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40"/>
      <c r="X104" s="140"/>
      <c r="Y104" s="140"/>
      <c r="Z104" s="140"/>
      <c r="AA104" s="140"/>
      <c r="AB104" s="140"/>
      <c r="AC104" s="140"/>
      <c r="AD104" s="140"/>
      <c r="AE104" s="140"/>
      <c r="AF104" s="140"/>
      <c r="AG104" s="140"/>
      <c r="AH104" s="140"/>
      <c r="AI104" s="140"/>
      <c r="AJ104" s="140"/>
      <c r="AK104" s="140"/>
      <c r="AL104" s="140"/>
      <c r="AM104" s="140"/>
      <c r="AN104" s="141"/>
      <c r="AO104" s="142" t="s">
        <v>134</v>
      </c>
      <c r="AP104" s="143"/>
      <c r="AQ104" s="143"/>
      <c r="AR104" s="143"/>
      <c r="AS104" s="143"/>
      <c r="AT104" s="143"/>
      <c r="AU104" s="143"/>
      <c r="AV104" s="143"/>
      <c r="AW104" s="143"/>
      <c r="AX104" s="143"/>
      <c r="AY104" s="143"/>
      <c r="AZ104" s="143"/>
      <c r="BA104" s="143"/>
      <c r="BB104" s="143"/>
      <c r="BC104" s="143"/>
      <c r="BD104" s="143"/>
      <c r="BE104" s="143"/>
      <c r="BF104" s="143"/>
      <c r="BG104" s="143"/>
      <c r="CB104" s="127"/>
    </row>
    <row r="105" spans="1:80">
      <c r="W105" s="144" t="s">
        <v>5</v>
      </c>
      <c r="X105" s="144"/>
      <c r="Y105" s="144"/>
      <c r="Z105" s="144"/>
      <c r="AA105" s="144"/>
      <c r="AB105" s="144"/>
      <c r="AC105" s="144"/>
      <c r="AD105" s="144"/>
      <c r="AE105" s="144"/>
      <c r="AF105" s="144"/>
      <c r="AG105" s="144"/>
      <c r="AH105" s="144"/>
      <c r="AI105" s="144"/>
      <c r="AJ105" s="144"/>
      <c r="AK105" s="144"/>
      <c r="AL105" s="144"/>
      <c r="AM105" s="144"/>
      <c r="AO105" s="144" t="s">
        <v>63</v>
      </c>
      <c r="AP105" s="144"/>
      <c r="AQ105" s="144"/>
      <c r="AR105" s="144"/>
      <c r="AS105" s="144"/>
      <c r="AT105" s="144"/>
      <c r="AU105" s="144"/>
      <c r="AV105" s="144"/>
      <c r="AW105" s="144"/>
      <c r="AX105" s="144"/>
      <c r="AY105" s="144"/>
      <c r="AZ105" s="144"/>
      <c r="BA105" s="144"/>
      <c r="BB105" s="144"/>
      <c r="BC105" s="144"/>
      <c r="BD105" s="144"/>
      <c r="BE105" s="144"/>
      <c r="BF105" s="144"/>
      <c r="BG105" s="144"/>
      <c r="CB105" s="127"/>
    </row>
    <row r="106" spans="1:80" ht="15.75" customHeight="1">
      <c r="A106" s="145" t="s">
        <v>3</v>
      </c>
      <c r="B106" s="145"/>
      <c r="C106" s="145"/>
      <c r="D106" s="145"/>
      <c r="E106" s="145"/>
      <c r="F106" s="145"/>
      <c r="CB106" s="127"/>
    </row>
    <row r="107" spans="1:80" ht="13.15" customHeight="1">
      <c r="A107" s="35" t="s">
        <v>109</v>
      </c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36"/>
      <c r="AH107" s="36"/>
      <c r="AI107" s="36"/>
      <c r="AJ107" s="36"/>
      <c r="AK107" s="36"/>
      <c r="AL107" s="36"/>
      <c r="AM107" s="36"/>
      <c r="AN107" s="36"/>
      <c r="AO107" s="36"/>
      <c r="AP107" s="36"/>
      <c r="AQ107" s="36"/>
      <c r="AR107" s="36"/>
      <c r="AS107" s="36"/>
    </row>
    <row r="108" spans="1:80">
      <c r="A108" s="146" t="s">
        <v>46</v>
      </c>
      <c r="B108" s="146"/>
      <c r="C108" s="146"/>
      <c r="D108" s="146"/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</row>
    <row r="109" spans="1:80" ht="5.25" customHeight="1">
      <c r="A109" s="42"/>
      <c r="B109" s="42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</row>
    <row r="110" spans="1:80" ht="31.5" customHeight="1">
      <c r="A110" s="147" t="s">
        <v>110</v>
      </c>
      <c r="B110" s="139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40"/>
      <c r="X110" s="140"/>
      <c r="Y110" s="140"/>
      <c r="Z110" s="140"/>
      <c r="AA110" s="140"/>
      <c r="AB110" s="140"/>
      <c r="AC110" s="140"/>
      <c r="AD110" s="140"/>
      <c r="AE110" s="140"/>
      <c r="AF110" s="140"/>
      <c r="AG110" s="140"/>
      <c r="AH110" s="140"/>
      <c r="AI110" s="140"/>
      <c r="AJ110" s="140"/>
      <c r="AK110" s="140"/>
      <c r="AL110" s="140"/>
      <c r="AM110" s="140"/>
      <c r="AN110" s="141"/>
      <c r="AO110" s="148" t="s">
        <v>111</v>
      </c>
      <c r="AP110" s="143"/>
      <c r="AQ110" s="143"/>
      <c r="AR110" s="143"/>
      <c r="AS110" s="143"/>
      <c r="AT110" s="143"/>
      <c r="AU110" s="143"/>
      <c r="AV110" s="143"/>
      <c r="AW110" s="143"/>
      <c r="AX110" s="143"/>
      <c r="AY110" s="143"/>
      <c r="AZ110" s="143"/>
      <c r="BA110" s="143"/>
      <c r="BB110" s="143"/>
      <c r="BC110" s="143"/>
      <c r="BD110" s="143"/>
      <c r="BE110" s="143"/>
      <c r="BF110" s="143"/>
      <c r="BG110" s="143"/>
    </row>
    <row r="111" spans="1:80" ht="7.5" customHeight="1">
      <c r="W111" s="144" t="s">
        <v>5</v>
      </c>
      <c r="X111" s="144"/>
      <c r="Y111" s="144"/>
      <c r="Z111" s="144"/>
      <c r="AA111" s="144"/>
      <c r="AB111" s="144"/>
      <c r="AC111" s="144"/>
      <c r="AD111" s="144"/>
      <c r="AE111" s="144"/>
      <c r="AF111" s="144"/>
      <c r="AG111" s="144"/>
      <c r="AH111" s="144"/>
      <c r="AI111" s="144"/>
      <c r="AJ111" s="144"/>
      <c r="AK111" s="144"/>
      <c r="AL111" s="144"/>
      <c r="AM111" s="144"/>
      <c r="AO111" s="144" t="s">
        <v>63</v>
      </c>
      <c r="AP111" s="144"/>
      <c r="AQ111" s="144"/>
      <c r="AR111" s="144"/>
      <c r="AS111" s="144"/>
      <c r="AT111" s="144"/>
      <c r="AU111" s="144"/>
      <c r="AV111" s="144"/>
      <c r="AW111" s="144"/>
      <c r="AX111" s="144"/>
      <c r="AY111" s="144"/>
      <c r="AZ111" s="144"/>
      <c r="BA111" s="144"/>
      <c r="BB111" s="144"/>
      <c r="BC111" s="144"/>
      <c r="BD111" s="144"/>
      <c r="BE111" s="144"/>
      <c r="BF111" s="144"/>
      <c r="BG111" s="144"/>
    </row>
    <row r="112" spans="1:80" ht="3" customHeight="1">
      <c r="A112" s="149"/>
      <c r="B112" s="150"/>
      <c r="C112" s="150"/>
      <c r="D112" s="150"/>
      <c r="E112" s="150"/>
      <c r="F112" s="150"/>
      <c r="G112" s="150"/>
      <c r="H112" s="150"/>
    </row>
    <row r="113" spans="1:17" s="153" customFormat="1" ht="9.75" customHeight="1">
      <c r="A113" s="151" t="s">
        <v>44</v>
      </c>
      <c r="B113" s="151"/>
      <c r="C113" s="151"/>
      <c r="D113" s="151"/>
      <c r="E113" s="151"/>
      <c r="F113" s="151"/>
      <c r="G113" s="151"/>
      <c r="H113" s="151"/>
      <c r="I113" s="152"/>
      <c r="J113" s="152"/>
      <c r="K113" s="152"/>
      <c r="L113" s="152"/>
      <c r="M113" s="152"/>
      <c r="N113" s="152"/>
      <c r="O113" s="152"/>
      <c r="P113" s="152"/>
      <c r="Q113" s="152"/>
    </row>
    <row r="114" spans="1:17" s="153" customFormat="1" ht="8.25">
      <c r="A114" s="153" t="s">
        <v>45</v>
      </c>
    </row>
  </sheetData>
  <mergeCells count="407"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41:F41"/>
    <mergeCell ref="G41:BL41"/>
    <mergeCell ref="A42:F42"/>
    <mergeCell ref="G42:BL42"/>
    <mergeCell ref="A44:AZ44"/>
    <mergeCell ref="A45:AZ45"/>
    <mergeCell ref="A37:BL37"/>
    <mergeCell ref="A38:F38"/>
    <mergeCell ref="G38:BL38"/>
    <mergeCell ref="A39:F39"/>
    <mergeCell ref="G39:BL39"/>
    <mergeCell ref="A40:F40"/>
    <mergeCell ref="G40:BL40"/>
    <mergeCell ref="A46:C47"/>
    <mergeCell ref="D46:AB47"/>
    <mergeCell ref="AC46:AJ47"/>
    <mergeCell ref="AK46:AR47"/>
    <mergeCell ref="AS46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54:BL54"/>
    <mergeCell ref="A55:AY55"/>
    <mergeCell ref="A56:C57"/>
    <mergeCell ref="D56:AA57"/>
    <mergeCell ref="AB56:AI57"/>
    <mergeCell ref="AJ56:AQ57"/>
    <mergeCell ref="AR56:AY57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60:C60"/>
    <mergeCell ref="D60:AA60"/>
    <mergeCell ref="AB60:AI60"/>
    <mergeCell ref="AJ60:AQ60"/>
    <mergeCell ref="AR60:AY60"/>
    <mergeCell ref="A62:BL62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101:BL101"/>
    <mergeCell ref="A104:V104"/>
    <mergeCell ref="W104:AM104"/>
    <mergeCell ref="AO104:BG104"/>
    <mergeCell ref="W105:AM105"/>
    <mergeCell ref="AO105:BG105"/>
    <mergeCell ref="A101:F101"/>
    <mergeCell ref="G101:Y101"/>
    <mergeCell ref="Z101:AD101"/>
    <mergeCell ref="AE101:AN101"/>
    <mergeCell ref="AO101:AV101"/>
    <mergeCell ref="AW101:BD101"/>
    <mergeCell ref="W111:AM111"/>
    <mergeCell ref="AO111:BG111"/>
    <mergeCell ref="A112:H112"/>
    <mergeCell ref="A113:H113"/>
    <mergeCell ref="A106:F106"/>
    <mergeCell ref="A107:AS107"/>
    <mergeCell ref="A108:AS108"/>
    <mergeCell ref="A110:V110"/>
    <mergeCell ref="W110:AM110"/>
    <mergeCell ref="AO110:BG110"/>
  </mergeCells>
  <conditionalFormatting sqref="H73:L73 H84:L84 H92:L92 H100:L100 G100:G101 G68:G97">
    <cfRule type="cellIs" dxfId="26" priority="13" stopIfTrue="1" operator="equal">
      <formula>$G67</formula>
    </cfRule>
  </conditionalFormatting>
  <conditionalFormatting sqref="D52:I52">
    <cfRule type="cellIs" dxfId="25" priority="12" stopIfTrue="1" operator="equal">
      <formula>$D50</formula>
    </cfRule>
  </conditionalFormatting>
  <conditionalFormatting sqref="A67:F101">
    <cfRule type="cellIs" dxfId="24" priority="11" stopIfTrue="1" operator="equal">
      <formula>0</formula>
    </cfRule>
  </conditionalFormatting>
  <conditionalFormatting sqref="D50:D51">
    <cfRule type="cellIs" dxfId="23" priority="10" stopIfTrue="1" operator="equal">
      <formula>$D49</formula>
    </cfRule>
  </conditionalFormatting>
  <conditionalFormatting sqref="G67:L67 G95:L97">
    <cfRule type="cellIs" dxfId="22" priority="9" stopIfTrue="1" operator="equal">
      <formula>$G65</formula>
    </cfRule>
  </conditionalFormatting>
  <conditionalFormatting sqref="A66:F66">
    <cfRule type="cellIs" dxfId="21" priority="8" stopIfTrue="1" operator="equal">
      <formula>0</formula>
    </cfRule>
  </conditionalFormatting>
  <conditionalFormatting sqref="G66:L66">
    <cfRule type="cellIs" dxfId="20" priority="7" stopIfTrue="1" operator="equal">
      <formula>$G64</formula>
    </cfRule>
  </conditionalFormatting>
  <conditionalFormatting sqref="A94:F94">
    <cfRule type="cellIs" dxfId="19" priority="6" stopIfTrue="1" operator="equal">
      <formula>0</formula>
    </cfRule>
  </conditionalFormatting>
  <conditionalFormatting sqref="G94:L94">
    <cfRule type="cellIs" dxfId="18" priority="5" stopIfTrue="1" operator="equal">
      <formula>$G92</formula>
    </cfRule>
  </conditionalFormatting>
  <conditionalFormatting sqref="G99 G98:L98">
    <cfRule type="cellIs" dxfId="17" priority="4" stopIfTrue="1" operator="equal">
      <formula>$G94</formula>
    </cfRule>
  </conditionalFormatting>
  <conditionalFormatting sqref="G98">
    <cfRule type="cellIs" dxfId="16" priority="3" stopIfTrue="1" operator="equal">
      <formula>$G95</formula>
    </cfRule>
  </conditionalFormatting>
  <conditionalFormatting sqref="G97 G96:L96">
    <cfRule type="cellIs" dxfId="15" priority="2" stopIfTrue="1" operator="equal">
      <formula>$G92</formula>
    </cfRule>
  </conditionalFormatting>
  <conditionalFormatting sqref="G96">
    <cfRule type="cellIs" dxfId="14" priority="1" stopIfTrue="1" operator="equal">
      <formula>$G93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3:DL30"/>
  <sheetViews>
    <sheetView workbookViewId="0">
      <selection activeCell="CO22" sqref="CO22:CV28"/>
    </sheetView>
  </sheetViews>
  <sheetFormatPr defaultRowHeight="12.75"/>
  <cols>
    <col min="1" max="1" width="32.5703125" customWidth="1"/>
    <col min="2" max="19" width="0" hidden="1" customWidth="1"/>
    <col min="20" max="20" width="5.5703125" customWidth="1"/>
    <col min="21" max="34" width="0" hidden="1" customWidth="1"/>
    <col min="35" max="35" width="11.7109375" customWidth="1"/>
    <col min="36" max="50" width="0" hidden="1" customWidth="1"/>
    <col min="51" max="51" width="12.85546875" hidden="1" customWidth="1"/>
    <col min="52" max="58" width="0" hidden="1" customWidth="1"/>
    <col min="59" max="59" width="16.85546875" customWidth="1"/>
    <col min="60" max="77" width="0" hidden="1" customWidth="1"/>
    <col min="78" max="78" width="7" customWidth="1"/>
    <col min="79" max="92" width="0" hidden="1" customWidth="1"/>
    <col min="93" max="93" width="11.85546875" customWidth="1"/>
    <col min="94" max="108" width="0" hidden="1" customWidth="1"/>
    <col min="109" max="109" width="14" hidden="1" customWidth="1"/>
    <col min="110" max="116" width="0" hidden="1" customWidth="1"/>
  </cols>
  <sheetData>
    <row r="3" spans="1:116" s="2" customFormat="1">
      <c r="A3" s="24" t="s">
        <v>128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6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31">
        <f>SUM(AI6:AP9)</f>
        <v>6724216.419999999</v>
      </c>
      <c r="AJ3" s="31"/>
      <c r="AK3" s="31"/>
      <c r="AL3" s="31"/>
      <c r="AM3" s="31"/>
      <c r="AN3" s="31"/>
      <c r="AO3" s="31"/>
      <c r="AP3" s="3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4" t="s">
        <v>128</v>
      </c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6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31">
        <f>SUM(CO6:CV9)</f>
        <v>6926000</v>
      </c>
      <c r="CP3" s="31"/>
      <c r="CQ3" s="31"/>
      <c r="CR3" s="31"/>
      <c r="CS3" s="31"/>
      <c r="CT3" s="31"/>
      <c r="CU3" s="31"/>
      <c r="CV3" s="31"/>
    </row>
    <row r="4" spans="1:116">
      <c r="A4" s="24" t="s">
        <v>66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6"/>
      <c r="T4" s="12"/>
      <c r="U4" s="12"/>
      <c r="V4" s="12"/>
      <c r="W4" s="12"/>
      <c r="X4" s="12"/>
      <c r="Y4" s="22"/>
      <c r="Z4" s="22"/>
      <c r="AA4" s="22"/>
      <c r="AB4" s="22"/>
      <c r="AC4" s="22"/>
      <c r="AD4" s="22"/>
      <c r="AE4" s="22"/>
      <c r="AF4" s="22"/>
      <c r="AG4" s="22"/>
      <c r="AH4" s="23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24" t="s">
        <v>66</v>
      </c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6"/>
      <c r="BZ4" s="12"/>
      <c r="CA4" s="12"/>
      <c r="CB4" s="12"/>
      <c r="CC4" s="12"/>
      <c r="CD4" s="12"/>
      <c r="CE4" s="22"/>
      <c r="CF4" s="22"/>
      <c r="CG4" s="22"/>
      <c r="CH4" s="22"/>
      <c r="CI4" s="22"/>
      <c r="CJ4" s="22"/>
      <c r="CK4" s="22"/>
      <c r="CL4" s="22"/>
      <c r="CM4" s="22"/>
      <c r="CN4" s="23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</row>
    <row r="5" spans="1:116" ht="12.75" customHeight="1">
      <c r="A5" s="28" t="s">
        <v>68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30"/>
      <c r="T5" s="7" t="s">
        <v>69</v>
      </c>
      <c r="U5" s="7"/>
      <c r="V5" s="7"/>
      <c r="W5" s="7"/>
      <c r="X5" s="7"/>
      <c r="Y5" s="17" t="s">
        <v>70</v>
      </c>
      <c r="Z5" s="17"/>
      <c r="AA5" s="17"/>
      <c r="AB5" s="17"/>
      <c r="AC5" s="17"/>
      <c r="AD5" s="17"/>
      <c r="AE5" s="17"/>
      <c r="AF5" s="17"/>
      <c r="AG5" s="17"/>
      <c r="AH5" s="18"/>
      <c r="AI5" s="8">
        <v>18</v>
      </c>
      <c r="AJ5" s="8"/>
      <c r="AK5" s="8"/>
      <c r="AL5" s="8"/>
      <c r="AM5" s="8"/>
      <c r="AN5" s="8"/>
      <c r="AO5" s="8"/>
      <c r="AP5" s="8"/>
      <c r="AQ5" s="8">
        <v>0</v>
      </c>
      <c r="AR5" s="8"/>
      <c r="AS5" s="8"/>
      <c r="AT5" s="8"/>
      <c r="AU5" s="8"/>
      <c r="AV5" s="8"/>
      <c r="AW5" s="8"/>
      <c r="AX5" s="8"/>
      <c r="AY5" s="8">
        <f>AI5</f>
        <v>18</v>
      </c>
      <c r="AZ5" s="8"/>
      <c r="BA5" s="8"/>
      <c r="BB5" s="8"/>
      <c r="BC5" s="8"/>
      <c r="BD5" s="8"/>
      <c r="BE5" s="8"/>
      <c r="BF5" s="8"/>
      <c r="BG5" s="28" t="s">
        <v>68</v>
      </c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30"/>
      <c r="BZ5" s="7" t="s">
        <v>69</v>
      </c>
      <c r="CA5" s="7"/>
      <c r="CB5" s="7"/>
      <c r="CC5" s="7"/>
      <c r="CD5" s="7"/>
      <c r="CE5" s="17" t="s">
        <v>70</v>
      </c>
      <c r="CF5" s="17"/>
      <c r="CG5" s="17"/>
      <c r="CH5" s="17"/>
      <c r="CI5" s="17"/>
      <c r="CJ5" s="17"/>
      <c r="CK5" s="17"/>
      <c r="CL5" s="17"/>
      <c r="CM5" s="17"/>
      <c r="CN5" s="18"/>
      <c r="CO5" s="8">
        <v>18</v>
      </c>
      <c r="CP5" s="8"/>
      <c r="CQ5" s="8"/>
      <c r="CR5" s="8"/>
      <c r="CS5" s="8"/>
      <c r="CT5" s="8"/>
      <c r="CU5" s="8"/>
      <c r="CV5" s="8"/>
      <c r="CW5" s="8">
        <v>0</v>
      </c>
      <c r="CX5" s="8"/>
      <c r="CY5" s="8"/>
      <c r="CZ5" s="8"/>
      <c r="DA5" s="8"/>
      <c r="DB5" s="8"/>
      <c r="DC5" s="8"/>
      <c r="DD5" s="8"/>
      <c r="DE5" s="8">
        <f>CO5</f>
        <v>18</v>
      </c>
      <c r="DF5" s="8"/>
      <c r="DG5" s="8"/>
      <c r="DH5" s="8"/>
      <c r="DI5" s="8"/>
      <c r="DJ5" s="8"/>
      <c r="DK5" s="8"/>
      <c r="DL5" s="8"/>
    </row>
    <row r="6" spans="1:116" ht="12.75" customHeight="1">
      <c r="A6" s="4" t="s">
        <v>71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6"/>
      <c r="T6" s="7" t="s">
        <v>72</v>
      </c>
      <c r="U6" s="7"/>
      <c r="V6" s="7"/>
      <c r="W6" s="7"/>
      <c r="X6" s="7"/>
      <c r="Y6" s="17" t="s">
        <v>73</v>
      </c>
      <c r="Z6" s="17"/>
      <c r="AA6" s="17"/>
      <c r="AB6" s="17"/>
      <c r="AC6" s="17"/>
      <c r="AD6" s="17"/>
      <c r="AE6" s="17"/>
      <c r="AF6" s="17"/>
      <c r="AG6" s="17"/>
      <c r="AH6" s="18"/>
      <c r="AI6" s="8">
        <v>324685.68</v>
      </c>
      <c r="AJ6" s="8"/>
      <c r="AK6" s="8"/>
      <c r="AL6" s="8"/>
      <c r="AM6" s="8"/>
      <c r="AN6" s="8"/>
      <c r="AO6" s="8"/>
      <c r="AP6" s="8"/>
      <c r="AQ6" s="8">
        <v>0</v>
      </c>
      <c r="AR6" s="8"/>
      <c r="AS6" s="8"/>
      <c r="AT6" s="8"/>
      <c r="AU6" s="8"/>
      <c r="AV6" s="8"/>
      <c r="AW6" s="8"/>
      <c r="AX6" s="8"/>
      <c r="AY6" s="8">
        <f t="shared" ref="AY6:AY9" si="0">AI6</f>
        <v>324685.68</v>
      </c>
      <c r="AZ6" s="8"/>
      <c r="BA6" s="8"/>
      <c r="BB6" s="8"/>
      <c r="BC6" s="8"/>
      <c r="BD6" s="8"/>
      <c r="BE6" s="8"/>
      <c r="BF6" s="8"/>
      <c r="BG6" s="4" t="s">
        <v>71</v>
      </c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6"/>
      <c r="BZ6" s="7" t="s">
        <v>72</v>
      </c>
      <c r="CA6" s="7"/>
      <c r="CB6" s="7"/>
      <c r="CC6" s="7"/>
      <c r="CD6" s="7"/>
      <c r="CE6" s="17" t="s">
        <v>73</v>
      </c>
      <c r="CF6" s="17"/>
      <c r="CG6" s="17"/>
      <c r="CH6" s="17"/>
      <c r="CI6" s="17"/>
      <c r="CJ6" s="17"/>
      <c r="CK6" s="17"/>
      <c r="CL6" s="17"/>
      <c r="CM6" s="17"/>
      <c r="CN6" s="18"/>
      <c r="CO6" s="8">
        <f>'КПК3110160  (2)'!AO69</f>
        <v>345828</v>
      </c>
      <c r="CP6" s="8"/>
      <c r="CQ6" s="8"/>
      <c r="CR6" s="8"/>
      <c r="CS6" s="8"/>
      <c r="CT6" s="8"/>
      <c r="CU6" s="8"/>
      <c r="CV6" s="8"/>
      <c r="CW6" s="8">
        <v>0</v>
      </c>
      <c r="CX6" s="8"/>
      <c r="CY6" s="8"/>
      <c r="CZ6" s="8"/>
      <c r="DA6" s="8"/>
      <c r="DB6" s="8"/>
      <c r="DC6" s="8"/>
      <c r="DD6" s="8"/>
      <c r="DE6" s="8">
        <f t="shared" ref="DE6:DE9" si="1">CO6</f>
        <v>345828</v>
      </c>
      <c r="DF6" s="8"/>
      <c r="DG6" s="8"/>
      <c r="DH6" s="8"/>
      <c r="DI6" s="8"/>
      <c r="DJ6" s="8"/>
      <c r="DK6" s="8"/>
      <c r="DL6" s="8"/>
    </row>
    <row r="7" spans="1:116" ht="12.75" customHeight="1">
      <c r="A7" s="4" t="s">
        <v>74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6"/>
      <c r="T7" s="7" t="s">
        <v>72</v>
      </c>
      <c r="U7" s="7"/>
      <c r="V7" s="7"/>
      <c r="W7" s="7"/>
      <c r="X7" s="7"/>
      <c r="Y7" s="17" t="s">
        <v>75</v>
      </c>
      <c r="Z7" s="17"/>
      <c r="AA7" s="17"/>
      <c r="AB7" s="17"/>
      <c r="AC7" s="17"/>
      <c r="AD7" s="17"/>
      <c r="AE7" s="17"/>
      <c r="AF7" s="17"/>
      <c r="AG7" s="17"/>
      <c r="AH7" s="18"/>
      <c r="AI7" s="8">
        <v>6017476.4699999997</v>
      </c>
      <c r="AJ7" s="8"/>
      <c r="AK7" s="8"/>
      <c r="AL7" s="8"/>
      <c r="AM7" s="8"/>
      <c r="AN7" s="8"/>
      <c r="AO7" s="8"/>
      <c r="AP7" s="8"/>
      <c r="AQ7" s="8">
        <v>0</v>
      </c>
      <c r="AR7" s="8"/>
      <c r="AS7" s="8"/>
      <c r="AT7" s="8"/>
      <c r="AU7" s="8"/>
      <c r="AV7" s="8"/>
      <c r="AW7" s="8"/>
      <c r="AX7" s="8"/>
      <c r="AY7" s="8">
        <f t="shared" si="0"/>
        <v>6017476.4699999997</v>
      </c>
      <c r="AZ7" s="8"/>
      <c r="BA7" s="8"/>
      <c r="BB7" s="8"/>
      <c r="BC7" s="8"/>
      <c r="BD7" s="8"/>
      <c r="BE7" s="8"/>
      <c r="BF7" s="8"/>
      <c r="BG7" s="4" t="s">
        <v>74</v>
      </c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  <c r="BZ7" s="7" t="s">
        <v>72</v>
      </c>
      <c r="CA7" s="7"/>
      <c r="CB7" s="7"/>
      <c r="CC7" s="7"/>
      <c r="CD7" s="7"/>
      <c r="CE7" s="17" t="s">
        <v>75</v>
      </c>
      <c r="CF7" s="17"/>
      <c r="CG7" s="17"/>
      <c r="CH7" s="17"/>
      <c r="CI7" s="17"/>
      <c r="CJ7" s="17"/>
      <c r="CK7" s="17"/>
      <c r="CL7" s="17"/>
      <c r="CM7" s="17"/>
      <c r="CN7" s="18"/>
      <c r="CO7" s="8">
        <f>'КПК3110160  (2)'!AO70</f>
        <v>6179000</v>
      </c>
      <c r="CP7" s="8"/>
      <c r="CQ7" s="8"/>
      <c r="CR7" s="8"/>
      <c r="CS7" s="8"/>
      <c r="CT7" s="8"/>
      <c r="CU7" s="8"/>
      <c r="CV7" s="8"/>
      <c r="CW7" s="8">
        <v>0</v>
      </c>
      <c r="CX7" s="8"/>
      <c r="CY7" s="8"/>
      <c r="CZ7" s="8"/>
      <c r="DA7" s="8"/>
      <c r="DB7" s="8"/>
      <c r="DC7" s="8"/>
      <c r="DD7" s="8"/>
      <c r="DE7" s="8">
        <f t="shared" si="1"/>
        <v>6179000</v>
      </c>
      <c r="DF7" s="8"/>
      <c r="DG7" s="8"/>
      <c r="DH7" s="8"/>
      <c r="DI7" s="8"/>
      <c r="DJ7" s="8"/>
      <c r="DK7" s="8"/>
      <c r="DL7" s="8"/>
    </row>
    <row r="8" spans="1:116" ht="12.75" customHeight="1">
      <c r="A8" s="4" t="s">
        <v>76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6"/>
      <c r="T8" s="7" t="s">
        <v>72</v>
      </c>
      <c r="U8" s="7"/>
      <c r="V8" s="7"/>
      <c r="W8" s="7"/>
      <c r="X8" s="7"/>
      <c r="Y8" s="17" t="s">
        <v>75</v>
      </c>
      <c r="Z8" s="17"/>
      <c r="AA8" s="17"/>
      <c r="AB8" s="17"/>
      <c r="AC8" s="17"/>
      <c r="AD8" s="17"/>
      <c r="AE8" s="17"/>
      <c r="AF8" s="17"/>
      <c r="AG8" s="17"/>
      <c r="AH8" s="18"/>
      <c r="AI8" s="27">
        <v>281416.75</v>
      </c>
      <c r="AJ8" s="27"/>
      <c r="AK8" s="27"/>
      <c r="AL8" s="27"/>
      <c r="AM8" s="27"/>
      <c r="AN8" s="27"/>
      <c r="AO8" s="27"/>
      <c r="AP8" s="27"/>
      <c r="AQ8" s="8">
        <v>0</v>
      </c>
      <c r="AR8" s="8"/>
      <c r="AS8" s="8"/>
      <c r="AT8" s="8"/>
      <c r="AU8" s="8"/>
      <c r="AV8" s="8"/>
      <c r="AW8" s="8"/>
      <c r="AX8" s="8"/>
      <c r="AY8" s="8">
        <f t="shared" si="0"/>
        <v>281416.75</v>
      </c>
      <c r="AZ8" s="8"/>
      <c r="BA8" s="8"/>
      <c r="BB8" s="8"/>
      <c r="BC8" s="8"/>
      <c r="BD8" s="8"/>
      <c r="BE8" s="8"/>
      <c r="BF8" s="8"/>
      <c r="BG8" s="4" t="s">
        <v>76</v>
      </c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6"/>
      <c r="BZ8" s="7" t="s">
        <v>72</v>
      </c>
      <c r="CA8" s="7"/>
      <c r="CB8" s="7"/>
      <c r="CC8" s="7"/>
      <c r="CD8" s="7"/>
      <c r="CE8" s="17" t="s">
        <v>75</v>
      </c>
      <c r="CF8" s="17"/>
      <c r="CG8" s="17"/>
      <c r="CH8" s="17"/>
      <c r="CI8" s="17"/>
      <c r="CJ8" s="17"/>
      <c r="CK8" s="17"/>
      <c r="CL8" s="17"/>
      <c r="CM8" s="17"/>
      <c r="CN8" s="18"/>
      <c r="CO8" s="8">
        <f>'КПК3110160  (2)'!AO71</f>
        <v>296574</v>
      </c>
      <c r="CP8" s="8"/>
      <c r="CQ8" s="8"/>
      <c r="CR8" s="8"/>
      <c r="CS8" s="8"/>
      <c r="CT8" s="8"/>
      <c r="CU8" s="8"/>
      <c r="CV8" s="8"/>
      <c r="CW8" s="8">
        <v>0</v>
      </c>
      <c r="CX8" s="8"/>
      <c r="CY8" s="8"/>
      <c r="CZ8" s="8"/>
      <c r="DA8" s="8"/>
      <c r="DB8" s="8"/>
      <c r="DC8" s="8"/>
      <c r="DD8" s="8"/>
      <c r="DE8" s="8">
        <f t="shared" si="1"/>
        <v>296574</v>
      </c>
      <c r="DF8" s="8"/>
      <c r="DG8" s="8"/>
      <c r="DH8" s="8"/>
      <c r="DI8" s="8"/>
      <c r="DJ8" s="8"/>
      <c r="DK8" s="8"/>
      <c r="DL8" s="8"/>
    </row>
    <row r="9" spans="1:116" ht="12.75" customHeight="1">
      <c r="A9" s="4" t="s">
        <v>77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7" t="s">
        <v>72</v>
      </c>
      <c r="U9" s="7"/>
      <c r="V9" s="7"/>
      <c r="W9" s="7"/>
      <c r="X9" s="7"/>
      <c r="Y9" s="17" t="s">
        <v>78</v>
      </c>
      <c r="Z9" s="17"/>
      <c r="AA9" s="17"/>
      <c r="AB9" s="17"/>
      <c r="AC9" s="17"/>
      <c r="AD9" s="17"/>
      <c r="AE9" s="17"/>
      <c r="AF9" s="17"/>
      <c r="AG9" s="17"/>
      <c r="AH9" s="18"/>
      <c r="AI9" s="8">
        <v>100637.52</v>
      </c>
      <c r="AJ9" s="8"/>
      <c r="AK9" s="8"/>
      <c r="AL9" s="8"/>
      <c r="AM9" s="8"/>
      <c r="AN9" s="8"/>
      <c r="AO9" s="8"/>
      <c r="AP9" s="8"/>
      <c r="AQ9" s="8">
        <v>0</v>
      </c>
      <c r="AR9" s="8"/>
      <c r="AS9" s="8"/>
      <c r="AT9" s="8"/>
      <c r="AU9" s="8"/>
      <c r="AV9" s="8"/>
      <c r="AW9" s="8"/>
      <c r="AX9" s="8"/>
      <c r="AY9" s="8">
        <f t="shared" si="0"/>
        <v>100637.52</v>
      </c>
      <c r="AZ9" s="8"/>
      <c r="BA9" s="8"/>
      <c r="BB9" s="8"/>
      <c r="BC9" s="8"/>
      <c r="BD9" s="8"/>
      <c r="BE9" s="8"/>
      <c r="BF9" s="8"/>
      <c r="BG9" s="4" t="s">
        <v>77</v>
      </c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6"/>
      <c r="BZ9" s="7" t="s">
        <v>72</v>
      </c>
      <c r="CA9" s="7"/>
      <c r="CB9" s="7"/>
      <c r="CC9" s="7"/>
      <c r="CD9" s="7"/>
      <c r="CE9" s="17" t="s">
        <v>78</v>
      </c>
      <c r="CF9" s="17"/>
      <c r="CG9" s="17"/>
      <c r="CH9" s="17"/>
      <c r="CI9" s="17"/>
      <c r="CJ9" s="17"/>
      <c r="CK9" s="17"/>
      <c r="CL9" s="17"/>
      <c r="CM9" s="17"/>
      <c r="CN9" s="18"/>
      <c r="CO9" s="8">
        <f>'КПК3110160  (2)'!AO72</f>
        <v>104598</v>
      </c>
      <c r="CP9" s="8"/>
      <c r="CQ9" s="8"/>
      <c r="CR9" s="8"/>
      <c r="CS9" s="8"/>
      <c r="CT9" s="8"/>
      <c r="CU9" s="8"/>
      <c r="CV9" s="8"/>
      <c r="CW9" s="8">
        <v>0</v>
      </c>
      <c r="CX9" s="8"/>
      <c r="CY9" s="8"/>
      <c r="CZ9" s="8"/>
      <c r="DA9" s="8"/>
      <c r="DB9" s="8"/>
      <c r="DC9" s="8"/>
      <c r="DD9" s="8"/>
      <c r="DE9" s="8">
        <f t="shared" si="1"/>
        <v>104598</v>
      </c>
      <c r="DF9" s="8"/>
      <c r="DG9" s="8"/>
      <c r="DH9" s="8"/>
      <c r="DI9" s="8"/>
      <c r="DJ9" s="8"/>
      <c r="DK9" s="8"/>
      <c r="DL9" s="8"/>
    </row>
    <row r="10" spans="1:116">
      <c r="A10" s="9" t="s">
        <v>79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1"/>
      <c r="T10" s="12"/>
      <c r="U10" s="12"/>
      <c r="V10" s="12"/>
      <c r="W10" s="12"/>
      <c r="X10" s="12"/>
      <c r="Y10" s="22"/>
      <c r="Z10" s="22"/>
      <c r="AA10" s="22"/>
      <c r="AB10" s="22"/>
      <c r="AC10" s="22"/>
      <c r="AD10" s="22"/>
      <c r="AE10" s="22"/>
      <c r="AF10" s="22"/>
      <c r="AG10" s="22"/>
      <c r="AH10" s="23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9" t="s">
        <v>79</v>
      </c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1"/>
      <c r="BZ10" s="12"/>
      <c r="CA10" s="12"/>
      <c r="CB10" s="12"/>
      <c r="CC10" s="12"/>
      <c r="CD10" s="12"/>
      <c r="CE10" s="22"/>
      <c r="CF10" s="22"/>
      <c r="CG10" s="22"/>
      <c r="CH10" s="22"/>
      <c r="CI10" s="22"/>
      <c r="CJ10" s="22"/>
      <c r="CK10" s="22"/>
      <c r="CL10" s="22"/>
      <c r="CM10" s="22"/>
      <c r="CN10" s="23"/>
      <c r="CO10" s="8">
        <f>'КПК3110160  (2)'!AO73</f>
        <v>0</v>
      </c>
      <c r="CP10" s="8"/>
      <c r="CQ10" s="8"/>
      <c r="CR10" s="8"/>
      <c r="CS10" s="8"/>
      <c r="CT10" s="8"/>
      <c r="CU10" s="8"/>
      <c r="CV10" s="8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</row>
    <row r="11" spans="1:116" ht="12.75" customHeight="1">
      <c r="A11" s="4" t="s">
        <v>80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7" t="s">
        <v>69</v>
      </c>
      <c r="U11" s="7"/>
      <c r="V11" s="7"/>
      <c r="W11" s="7"/>
      <c r="X11" s="7"/>
      <c r="Y11" s="4" t="s">
        <v>81</v>
      </c>
      <c r="Z11" s="5"/>
      <c r="AA11" s="5"/>
      <c r="AB11" s="5"/>
      <c r="AC11" s="5"/>
      <c r="AD11" s="5"/>
      <c r="AE11" s="5"/>
      <c r="AF11" s="5"/>
      <c r="AG11" s="5"/>
      <c r="AH11" s="6"/>
      <c r="AI11" s="8">
        <v>5</v>
      </c>
      <c r="AJ11" s="8"/>
      <c r="AK11" s="8"/>
      <c r="AL11" s="8"/>
      <c r="AM11" s="8"/>
      <c r="AN11" s="8"/>
      <c r="AO11" s="8"/>
      <c r="AP11" s="8"/>
      <c r="AQ11" s="8">
        <v>0</v>
      </c>
      <c r="AR11" s="8"/>
      <c r="AS11" s="8"/>
      <c r="AT11" s="8"/>
      <c r="AU11" s="8"/>
      <c r="AV11" s="8"/>
      <c r="AW11" s="8"/>
      <c r="AX11" s="8"/>
      <c r="AY11" s="8">
        <f t="shared" ref="AY11:AY20" si="2">AI11</f>
        <v>5</v>
      </c>
      <c r="AZ11" s="8"/>
      <c r="BA11" s="8"/>
      <c r="BB11" s="8"/>
      <c r="BC11" s="8"/>
      <c r="BD11" s="8"/>
      <c r="BE11" s="8"/>
      <c r="BF11" s="8"/>
      <c r="BG11" s="4" t="s">
        <v>80</v>
      </c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6"/>
      <c r="BZ11" s="7" t="s">
        <v>69</v>
      </c>
      <c r="CA11" s="7"/>
      <c r="CB11" s="7"/>
      <c r="CC11" s="7"/>
      <c r="CD11" s="7"/>
      <c r="CE11" s="4" t="s">
        <v>81</v>
      </c>
      <c r="CF11" s="5"/>
      <c r="CG11" s="5"/>
      <c r="CH11" s="5"/>
      <c r="CI11" s="5"/>
      <c r="CJ11" s="5"/>
      <c r="CK11" s="5"/>
      <c r="CL11" s="5"/>
      <c r="CM11" s="5"/>
      <c r="CN11" s="6"/>
      <c r="CO11" s="8">
        <f>'КПК3110160  (2)'!AO74</f>
        <v>5</v>
      </c>
      <c r="CP11" s="8"/>
      <c r="CQ11" s="8"/>
      <c r="CR11" s="8"/>
      <c r="CS11" s="8"/>
      <c r="CT11" s="8"/>
      <c r="CU11" s="8"/>
      <c r="CV11" s="8"/>
      <c r="CW11" s="8">
        <v>0</v>
      </c>
      <c r="CX11" s="8"/>
      <c r="CY11" s="8"/>
      <c r="CZ11" s="8"/>
      <c r="DA11" s="8"/>
      <c r="DB11" s="8"/>
      <c r="DC11" s="8"/>
      <c r="DD11" s="8"/>
      <c r="DE11" s="8">
        <f t="shared" ref="DE11:DE20" si="3">CO11</f>
        <v>5</v>
      </c>
      <c r="DF11" s="8"/>
      <c r="DG11" s="8"/>
      <c r="DH11" s="8"/>
      <c r="DI11" s="8"/>
      <c r="DJ11" s="8"/>
      <c r="DK11" s="8"/>
      <c r="DL11" s="8"/>
    </row>
    <row r="12" spans="1:116" ht="12.75" customHeight="1">
      <c r="A12" s="4" t="s">
        <v>82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7" t="s">
        <v>69</v>
      </c>
      <c r="U12" s="7"/>
      <c r="V12" s="7"/>
      <c r="W12" s="7"/>
      <c r="X12" s="7"/>
      <c r="Y12" s="4" t="s">
        <v>83</v>
      </c>
      <c r="Z12" s="5"/>
      <c r="AA12" s="5"/>
      <c r="AB12" s="5"/>
      <c r="AC12" s="5"/>
      <c r="AD12" s="5"/>
      <c r="AE12" s="5"/>
      <c r="AF12" s="5"/>
      <c r="AG12" s="5"/>
      <c r="AH12" s="6"/>
      <c r="AI12" s="8">
        <v>49</v>
      </c>
      <c r="AJ12" s="8"/>
      <c r="AK12" s="8"/>
      <c r="AL12" s="8"/>
      <c r="AM12" s="8"/>
      <c r="AN12" s="8"/>
      <c r="AO12" s="8"/>
      <c r="AP12" s="8"/>
      <c r="AQ12" s="8">
        <v>0</v>
      </c>
      <c r="AR12" s="8"/>
      <c r="AS12" s="8"/>
      <c r="AT12" s="8"/>
      <c r="AU12" s="8"/>
      <c r="AV12" s="8"/>
      <c r="AW12" s="8"/>
      <c r="AX12" s="8"/>
      <c r="AY12" s="8">
        <f t="shared" si="2"/>
        <v>49</v>
      </c>
      <c r="AZ12" s="8"/>
      <c r="BA12" s="8"/>
      <c r="BB12" s="8"/>
      <c r="BC12" s="8"/>
      <c r="BD12" s="8"/>
      <c r="BE12" s="8"/>
      <c r="BF12" s="8"/>
      <c r="BG12" s="4" t="s">
        <v>82</v>
      </c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6"/>
      <c r="BZ12" s="7" t="s">
        <v>69</v>
      </c>
      <c r="CA12" s="7"/>
      <c r="CB12" s="7"/>
      <c r="CC12" s="7"/>
      <c r="CD12" s="7"/>
      <c r="CE12" s="4" t="s">
        <v>83</v>
      </c>
      <c r="CF12" s="5"/>
      <c r="CG12" s="5"/>
      <c r="CH12" s="5"/>
      <c r="CI12" s="5"/>
      <c r="CJ12" s="5"/>
      <c r="CK12" s="5"/>
      <c r="CL12" s="5"/>
      <c r="CM12" s="5"/>
      <c r="CN12" s="6"/>
      <c r="CO12" s="8">
        <f>'КПК3110160  (2)'!AO75</f>
        <v>49</v>
      </c>
      <c r="CP12" s="8"/>
      <c r="CQ12" s="8"/>
      <c r="CR12" s="8"/>
      <c r="CS12" s="8"/>
      <c r="CT12" s="8"/>
      <c r="CU12" s="8"/>
      <c r="CV12" s="8"/>
      <c r="CW12" s="8">
        <v>0</v>
      </c>
      <c r="CX12" s="8"/>
      <c r="CY12" s="8"/>
      <c r="CZ12" s="8"/>
      <c r="DA12" s="8"/>
      <c r="DB12" s="8"/>
      <c r="DC12" s="8"/>
      <c r="DD12" s="8"/>
      <c r="DE12" s="8">
        <f t="shared" si="3"/>
        <v>49</v>
      </c>
      <c r="DF12" s="8"/>
      <c r="DG12" s="8"/>
      <c r="DH12" s="8"/>
      <c r="DI12" s="8"/>
      <c r="DJ12" s="8"/>
      <c r="DK12" s="8"/>
      <c r="DL12" s="8"/>
    </row>
    <row r="13" spans="1:116" ht="12.75" customHeight="1">
      <c r="A13" s="4" t="s">
        <v>84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7" t="s">
        <v>85</v>
      </c>
      <c r="U13" s="7"/>
      <c r="V13" s="7"/>
      <c r="W13" s="7"/>
      <c r="X13" s="7"/>
      <c r="Y13" s="4" t="s">
        <v>83</v>
      </c>
      <c r="Z13" s="5"/>
      <c r="AA13" s="5"/>
      <c r="AB13" s="5"/>
      <c r="AC13" s="5"/>
      <c r="AD13" s="5"/>
      <c r="AE13" s="5"/>
      <c r="AF13" s="5"/>
      <c r="AG13" s="5"/>
      <c r="AH13" s="6"/>
      <c r="AI13" s="8">
        <v>1500</v>
      </c>
      <c r="AJ13" s="8"/>
      <c r="AK13" s="8"/>
      <c r="AL13" s="8"/>
      <c r="AM13" s="8"/>
      <c r="AN13" s="8"/>
      <c r="AO13" s="8"/>
      <c r="AP13" s="8"/>
      <c r="AQ13" s="8">
        <v>0</v>
      </c>
      <c r="AR13" s="8"/>
      <c r="AS13" s="8"/>
      <c r="AT13" s="8"/>
      <c r="AU13" s="8"/>
      <c r="AV13" s="8"/>
      <c r="AW13" s="8"/>
      <c r="AX13" s="8"/>
      <c r="AY13" s="8">
        <f t="shared" si="2"/>
        <v>1500</v>
      </c>
      <c r="AZ13" s="8"/>
      <c r="BA13" s="8"/>
      <c r="BB13" s="8"/>
      <c r="BC13" s="8"/>
      <c r="BD13" s="8"/>
      <c r="BE13" s="8"/>
      <c r="BF13" s="8"/>
      <c r="BG13" s="4" t="s">
        <v>84</v>
      </c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6"/>
      <c r="BZ13" s="7" t="s">
        <v>85</v>
      </c>
      <c r="CA13" s="7"/>
      <c r="CB13" s="7"/>
      <c r="CC13" s="7"/>
      <c r="CD13" s="7"/>
      <c r="CE13" s="4" t="s">
        <v>83</v>
      </c>
      <c r="CF13" s="5"/>
      <c r="CG13" s="5"/>
      <c r="CH13" s="5"/>
      <c r="CI13" s="5"/>
      <c r="CJ13" s="5"/>
      <c r="CK13" s="5"/>
      <c r="CL13" s="5"/>
      <c r="CM13" s="5"/>
      <c r="CN13" s="6"/>
      <c r="CO13" s="8">
        <f>'КПК3110160  (2)'!AO76</f>
        <v>1500</v>
      </c>
      <c r="CP13" s="8"/>
      <c r="CQ13" s="8"/>
      <c r="CR13" s="8"/>
      <c r="CS13" s="8"/>
      <c r="CT13" s="8"/>
      <c r="CU13" s="8"/>
      <c r="CV13" s="8"/>
      <c r="CW13" s="8">
        <v>0</v>
      </c>
      <c r="CX13" s="8"/>
      <c r="CY13" s="8"/>
      <c r="CZ13" s="8"/>
      <c r="DA13" s="8"/>
      <c r="DB13" s="8"/>
      <c r="DC13" s="8"/>
      <c r="DD13" s="8"/>
      <c r="DE13" s="8">
        <f t="shared" si="3"/>
        <v>1500</v>
      </c>
      <c r="DF13" s="8"/>
      <c r="DG13" s="8"/>
      <c r="DH13" s="8"/>
      <c r="DI13" s="8"/>
      <c r="DJ13" s="8"/>
      <c r="DK13" s="8"/>
      <c r="DL13" s="8"/>
    </row>
    <row r="14" spans="1:116" ht="12.75" customHeight="1">
      <c r="A14" s="4" t="s">
        <v>86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7" t="s">
        <v>85</v>
      </c>
      <c r="U14" s="7"/>
      <c r="V14" s="7"/>
      <c r="W14" s="7"/>
      <c r="X14" s="7"/>
      <c r="Y14" s="4" t="s">
        <v>87</v>
      </c>
      <c r="Z14" s="5"/>
      <c r="AA14" s="5"/>
      <c r="AB14" s="5"/>
      <c r="AC14" s="5"/>
      <c r="AD14" s="5"/>
      <c r="AE14" s="5"/>
      <c r="AF14" s="5"/>
      <c r="AG14" s="5"/>
      <c r="AH14" s="6"/>
      <c r="AI14" s="8">
        <v>250</v>
      </c>
      <c r="AJ14" s="8"/>
      <c r="AK14" s="8"/>
      <c r="AL14" s="8"/>
      <c r="AM14" s="8"/>
      <c r="AN14" s="8"/>
      <c r="AO14" s="8"/>
      <c r="AP14" s="8"/>
      <c r="AQ14" s="8">
        <v>0</v>
      </c>
      <c r="AR14" s="8"/>
      <c r="AS14" s="8"/>
      <c r="AT14" s="8"/>
      <c r="AU14" s="8"/>
      <c r="AV14" s="8"/>
      <c r="AW14" s="8"/>
      <c r="AX14" s="8"/>
      <c r="AY14" s="8">
        <f t="shared" si="2"/>
        <v>250</v>
      </c>
      <c r="AZ14" s="8"/>
      <c r="BA14" s="8"/>
      <c r="BB14" s="8"/>
      <c r="BC14" s="8"/>
      <c r="BD14" s="8"/>
      <c r="BE14" s="8"/>
      <c r="BF14" s="8"/>
      <c r="BG14" s="4" t="s">
        <v>86</v>
      </c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6"/>
      <c r="BZ14" s="7" t="s">
        <v>85</v>
      </c>
      <c r="CA14" s="7"/>
      <c r="CB14" s="7"/>
      <c r="CC14" s="7"/>
      <c r="CD14" s="7"/>
      <c r="CE14" s="4" t="s">
        <v>87</v>
      </c>
      <c r="CF14" s="5"/>
      <c r="CG14" s="5"/>
      <c r="CH14" s="5"/>
      <c r="CI14" s="5"/>
      <c r="CJ14" s="5"/>
      <c r="CK14" s="5"/>
      <c r="CL14" s="5"/>
      <c r="CM14" s="5"/>
      <c r="CN14" s="6"/>
      <c r="CO14" s="8">
        <f>'КПК3110160  (2)'!AO77</f>
        <v>250</v>
      </c>
      <c r="CP14" s="8"/>
      <c r="CQ14" s="8"/>
      <c r="CR14" s="8"/>
      <c r="CS14" s="8"/>
      <c r="CT14" s="8"/>
      <c r="CU14" s="8"/>
      <c r="CV14" s="8"/>
      <c r="CW14" s="8">
        <v>0</v>
      </c>
      <c r="CX14" s="8"/>
      <c r="CY14" s="8"/>
      <c r="CZ14" s="8"/>
      <c r="DA14" s="8"/>
      <c r="DB14" s="8"/>
      <c r="DC14" s="8"/>
      <c r="DD14" s="8"/>
      <c r="DE14" s="8">
        <f t="shared" si="3"/>
        <v>250</v>
      </c>
      <c r="DF14" s="8"/>
      <c r="DG14" s="8"/>
      <c r="DH14" s="8"/>
      <c r="DI14" s="8"/>
      <c r="DJ14" s="8"/>
      <c r="DK14" s="8"/>
      <c r="DL14" s="8"/>
    </row>
    <row r="15" spans="1:116" ht="12.75" customHeight="1">
      <c r="A15" s="4" t="s">
        <v>88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7" t="s">
        <v>69</v>
      </c>
      <c r="U15" s="7"/>
      <c r="V15" s="7"/>
      <c r="W15" s="7"/>
      <c r="X15" s="7"/>
      <c r="Y15" s="4" t="s">
        <v>87</v>
      </c>
      <c r="Z15" s="5"/>
      <c r="AA15" s="5"/>
      <c r="AB15" s="5"/>
      <c r="AC15" s="5"/>
      <c r="AD15" s="5"/>
      <c r="AE15" s="5"/>
      <c r="AF15" s="5"/>
      <c r="AG15" s="5"/>
      <c r="AH15" s="6"/>
      <c r="AI15" s="8">
        <v>8</v>
      </c>
      <c r="AJ15" s="8"/>
      <c r="AK15" s="8"/>
      <c r="AL15" s="8"/>
      <c r="AM15" s="8"/>
      <c r="AN15" s="8"/>
      <c r="AO15" s="8"/>
      <c r="AP15" s="8"/>
      <c r="AQ15" s="8">
        <v>0</v>
      </c>
      <c r="AR15" s="8"/>
      <c r="AS15" s="8"/>
      <c r="AT15" s="8"/>
      <c r="AU15" s="8"/>
      <c r="AV15" s="8"/>
      <c r="AW15" s="8"/>
      <c r="AX15" s="8"/>
      <c r="AY15" s="8">
        <f t="shared" si="2"/>
        <v>8</v>
      </c>
      <c r="AZ15" s="8"/>
      <c r="BA15" s="8"/>
      <c r="BB15" s="8"/>
      <c r="BC15" s="8"/>
      <c r="BD15" s="8"/>
      <c r="BE15" s="8"/>
      <c r="BF15" s="8"/>
      <c r="BG15" s="4" t="s">
        <v>88</v>
      </c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6"/>
      <c r="BZ15" s="7" t="s">
        <v>69</v>
      </c>
      <c r="CA15" s="7"/>
      <c r="CB15" s="7"/>
      <c r="CC15" s="7"/>
      <c r="CD15" s="7"/>
      <c r="CE15" s="4" t="s">
        <v>87</v>
      </c>
      <c r="CF15" s="5"/>
      <c r="CG15" s="5"/>
      <c r="CH15" s="5"/>
      <c r="CI15" s="5"/>
      <c r="CJ15" s="5"/>
      <c r="CK15" s="5"/>
      <c r="CL15" s="5"/>
      <c r="CM15" s="5"/>
      <c r="CN15" s="6"/>
      <c r="CO15" s="8">
        <f>'КПК3110160  (2)'!AO78</f>
        <v>8</v>
      </c>
      <c r="CP15" s="8"/>
      <c r="CQ15" s="8"/>
      <c r="CR15" s="8"/>
      <c r="CS15" s="8"/>
      <c r="CT15" s="8"/>
      <c r="CU15" s="8"/>
      <c r="CV15" s="8"/>
      <c r="CW15" s="8">
        <v>0</v>
      </c>
      <c r="CX15" s="8"/>
      <c r="CY15" s="8"/>
      <c r="CZ15" s="8"/>
      <c r="DA15" s="8"/>
      <c r="DB15" s="8"/>
      <c r="DC15" s="8"/>
      <c r="DD15" s="8"/>
      <c r="DE15" s="8">
        <f t="shared" si="3"/>
        <v>8</v>
      </c>
      <c r="DF15" s="8"/>
      <c r="DG15" s="8"/>
      <c r="DH15" s="8"/>
      <c r="DI15" s="8"/>
      <c r="DJ15" s="8"/>
      <c r="DK15" s="8"/>
      <c r="DL15" s="8"/>
    </row>
    <row r="16" spans="1:116" ht="12.75" customHeight="1">
      <c r="A16" s="4" t="s">
        <v>89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7" t="s">
        <v>69</v>
      </c>
      <c r="U16" s="7"/>
      <c r="V16" s="7"/>
      <c r="W16" s="7"/>
      <c r="X16" s="7"/>
      <c r="Y16" s="4" t="s">
        <v>90</v>
      </c>
      <c r="Z16" s="5"/>
      <c r="AA16" s="5"/>
      <c r="AB16" s="5"/>
      <c r="AC16" s="5"/>
      <c r="AD16" s="5"/>
      <c r="AE16" s="5"/>
      <c r="AF16" s="5"/>
      <c r="AG16" s="5"/>
      <c r="AH16" s="6"/>
      <c r="AI16" s="8">
        <v>50</v>
      </c>
      <c r="AJ16" s="8"/>
      <c r="AK16" s="8"/>
      <c r="AL16" s="8"/>
      <c r="AM16" s="8"/>
      <c r="AN16" s="8"/>
      <c r="AO16" s="8"/>
      <c r="AP16" s="8"/>
      <c r="AQ16" s="8">
        <v>0</v>
      </c>
      <c r="AR16" s="8"/>
      <c r="AS16" s="8"/>
      <c r="AT16" s="8"/>
      <c r="AU16" s="8"/>
      <c r="AV16" s="8"/>
      <c r="AW16" s="8"/>
      <c r="AX16" s="8"/>
      <c r="AY16" s="8">
        <f t="shared" si="2"/>
        <v>50</v>
      </c>
      <c r="AZ16" s="8"/>
      <c r="BA16" s="8"/>
      <c r="BB16" s="8"/>
      <c r="BC16" s="8"/>
      <c r="BD16" s="8"/>
      <c r="BE16" s="8"/>
      <c r="BF16" s="8"/>
      <c r="BG16" s="4" t="s">
        <v>89</v>
      </c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6"/>
      <c r="BZ16" s="7" t="s">
        <v>69</v>
      </c>
      <c r="CA16" s="7"/>
      <c r="CB16" s="7"/>
      <c r="CC16" s="7"/>
      <c r="CD16" s="7"/>
      <c r="CE16" s="4" t="s">
        <v>90</v>
      </c>
      <c r="CF16" s="5"/>
      <c r="CG16" s="5"/>
      <c r="CH16" s="5"/>
      <c r="CI16" s="5"/>
      <c r="CJ16" s="5"/>
      <c r="CK16" s="5"/>
      <c r="CL16" s="5"/>
      <c r="CM16" s="5"/>
      <c r="CN16" s="6"/>
      <c r="CO16" s="8">
        <f>'КПК3110160  (2)'!AO79</f>
        <v>50</v>
      </c>
      <c r="CP16" s="8"/>
      <c r="CQ16" s="8"/>
      <c r="CR16" s="8"/>
      <c r="CS16" s="8"/>
      <c r="CT16" s="8"/>
      <c r="CU16" s="8"/>
      <c r="CV16" s="8"/>
      <c r="CW16" s="8">
        <v>0</v>
      </c>
      <c r="CX16" s="8"/>
      <c r="CY16" s="8"/>
      <c r="CZ16" s="8"/>
      <c r="DA16" s="8"/>
      <c r="DB16" s="8"/>
      <c r="DC16" s="8"/>
      <c r="DD16" s="8"/>
      <c r="DE16" s="8">
        <f t="shared" si="3"/>
        <v>50</v>
      </c>
      <c r="DF16" s="8"/>
      <c r="DG16" s="8"/>
      <c r="DH16" s="8"/>
      <c r="DI16" s="8"/>
      <c r="DJ16" s="8"/>
      <c r="DK16" s="8"/>
      <c r="DL16" s="8"/>
    </row>
    <row r="17" spans="1:116" ht="12.75" customHeight="1">
      <c r="A17" s="4" t="s">
        <v>91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7" t="s">
        <v>69</v>
      </c>
      <c r="U17" s="7"/>
      <c r="V17" s="7"/>
      <c r="W17" s="7"/>
      <c r="X17" s="7"/>
      <c r="Y17" s="4" t="s">
        <v>87</v>
      </c>
      <c r="Z17" s="5"/>
      <c r="AA17" s="5"/>
      <c r="AB17" s="5"/>
      <c r="AC17" s="5"/>
      <c r="AD17" s="5"/>
      <c r="AE17" s="5"/>
      <c r="AF17" s="5"/>
      <c r="AG17" s="5"/>
      <c r="AH17" s="6"/>
      <c r="AI17" s="8">
        <v>250</v>
      </c>
      <c r="AJ17" s="8"/>
      <c r="AK17" s="8"/>
      <c r="AL17" s="8"/>
      <c r="AM17" s="8"/>
      <c r="AN17" s="8"/>
      <c r="AO17" s="8"/>
      <c r="AP17" s="8"/>
      <c r="AQ17" s="8">
        <v>0</v>
      </c>
      <c r="AR17" s="8"/>
      <c r="AS17" s="8"/>
      <c r="AT17" s="8"/>
      <c r="AU17" s="8"/>
      <c r="AV17" s="8"/>
      <c r="AW17" s="8"/>
      <c r="AX17" s="8"/>
      <c r="AY17" s="8">
        <f t="shared" si="2"/>
        <v>250</v>
      </c>
      <c r="AZ17" s="8"/>
      <c r="BA17" s="8"/>
      <c r="BB17" s="8"/>
      <c r="BC17" s="8"/>
      <c r="BD17" s="8"/>
      <c r="BE17" s="8"/>
      <c r="BF17" s="8"/>
      <c r="BG17" s="4" t="s">
        <v>91</v>
      </c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6"/>
      <c r="BZ17" s="7" t="s">
        <v>69</v>
      </c>
      <c r="CA17" s="7"/>
      <c r="CB17" s="7"/>
      <c r="CC17" s="7"/>
      <c r="CD17" s="7"/>
      <c r="CE17" s="4" t="s">
        <v>87</v>
      </c>
      <c r="CF17" s="5"/>
      <c r="CG17" s="5"/>
      <c r="CH17" s="5"/>
      <c r="CI17" s="5"/>
      <c r="CJ17" s="5"/>
      <c r="CK17" s="5"/>
      <c r="CL17" s="5"/>
      <c r="CM17" s="5"/>
      <c r="CN17" s="6"/>
      <c r="CO17" s="8">
        <f>'КПК3110160  (2)'!AO80</f>
        <v>250</v>
      </c>
      <c r="CP17" s="8"/>
      <c r="CQ17" s="8"/>
      <c r="CR17" s="8"/>
      <c r="CS17" s="8"/>
      <c r="CT17" s="8"/>
      <c r="CU17" s="8"/>
      <c r="CV17" s="8"/>
      <c r="CW17" s="8">
        <v>0</v>
      </c>
      <c r="CX17" s="8"/>
      <c r="CY17" s="8"/>
      <c r="CZ17" s="8"/>
      <c r="DA17" s="8"/>
      <c r="DB17" s="8"/>
      <c r="DC17" s="8"/>
      <c r="DD17" s="8"/>
      <c r="DE17" s="8">
        <f t="shared" si="3"/>
        <v>250</v>
      </c>
      <c r="DF17" s="8"/>
      <c r="DG17" s="8"/>
      <c r="DH17" s="8"/>
      <c r="DI17" s="8"/>
      <c r="DJ17" s="8"/>
      <c r="DK17" s="8"/>
      <c r="DL17" s="8"/>
    </row>
    <row r="18" spans="1:116" ht="12.75" customHeight="1">
      <c r="A18" s="4" t="s">
        <v>92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7" t="s">
        <v>69</v>
      </c>
      <c r="U18" s="7"/>
      <c r="V18" s="7"/>
      <c r="W18" s="7"/>
      <c r="X18" s="7"/>
      <c r="Y18" s="4" t="s">
        <v>87</v>
      </c>
      <c r="Z18" s="5"/>
      <c r="AA18" s="5"/>
      <c r="AB18" s="5"/>
      <c r="AC18" s="5"/>
      <c r="AD18" s="5"/>
      <c r="AE18" s="5"/>
      <c r="AF18" s="5"/>
      <c r="AG18" s="5"/>
      <c r="AH18" s="6"/>
      <c r="AI18" s="8">
        <v>50</v>
      </c>
      <c r="AJ18" s="8"/>
      <c r="AK18" s="8"/>
      <c r="AL18" s="8"/>
      <c r="AM18" s="8"/>
      <c r="AN18" s="8"/>
      <c r="AO18" s="8"/>
      <c r="AP18" s="8"/>
      <c r="AQ18" s="8">
        <v>0</v>
      </c>
      <c r="AR18" s="8"/>
      <c r="AS18" s="8"/>
      <c r="AT18" s="8"/>
      <c r="AU18" s="8"/>
      <c r="AV18" s="8"/>
      <c r="AW18" s="8"/>
      <c r="AX18" s="8"/>
      <c r="AY18" s="8">
        <f t="shared" si="2"/>
        <v>50</v>
      </c>
      <c r="AZ18" s="8"/>
      <c r="BA18" s="8"/>
      <c r="BB18" s="8"/>
      <c r="BC18" s="8"/>
      <c r="BD18" s="8"/>
      <c r="BE18" s="8"/>
      <c r="BF18" s="8"/>
      <c r="BG18" s="4" t="s">
        <v>92</v>
      </c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6"/>
      <c r="BZ18" s="7" t="s">
        <v>69</v>
      </c>
      <c r="CA18" s="7"/>
      <c r="CB18" s="7"/>
      <c r="CC18" s="7"/>
      <c r="CD18" s="7"/>
      <c r="CE18" s="4" t="s">
        <v>87</v>
      </c>
      <c r="CF18" s="5"/>
      <c r="CG18" s="5"/>
      <c r="CH18" s="5"/>
      <c r="CI18" s="5"/>
      <c r="CJ18" s="5"/>
      <c r="CK18" s="5"/>
      <c r="CL18" s="5"/>
      <c r="CM18" s="5"/>
      <c r="CN18" s="6"/>
      <c r="CO18" s="8">
        <f>'КПК3110160  (2)'!AO81</f>
        <v>50</v>
      </c>
      <c r="CP18" s="8"/>
      <c r="CQ18" s="8"/>
      <c r="CR18" s="8"/>
      <c r="CS18" s="8"/>
      <c r="CT18" s="8"/>
      <c r="CU18" s="8"/>
      <c r="CV18" s="8"/>
      <c r="CW18" s="8">
        <v>0</v>
      </c>
      <c r="CX18" s="8"/>
      <c r="CY18" s="8"/>
      <c r="CZ18" s="8"/>
      <c r="DA18" s="8"/>
      <c r="DB18" s="8"/>
      <c r="DC18" s="8"/>
      <c r="DD18" s="8"/>
      <c r="DE18" s="8">
        <f t="shared" si="3"/>
        <v>50</v>
      </c>
      <c r="DF18" s="8"/>
      <c r="DG18" s="8"/>
      <c r="DH18" s="8"/>
      <c r="DI18" s="8"/>
      <c r="DJ18" s="8"/>
      <c r="DK18" s="8"/>
      <c r="DL18" s="8"/>
    </row>
    <row r="19" spans="1:116" ht="12.75" customHeight="1">
      <c r="A19" s="4" t="s">
        <v>93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6"/>
      <c r="T19" s="7" t="s">
        <v>69</v>
      </c>
      <c r="U19" s="7"/>
      <c r="V19" s="7"/>
      <c r="W19" s="7"/>
      <c r="X19" s="7"/>
      <c r="Y19" s="4" t="s">
        <v>83</v>
      </c>
      <c r="Z19" s="5"/>
      <c r="AA19" s="5"/>
      <c r="AB19" s="5"/>
      <c r="AC19" s="5"/>
      <c r="AD19" s="5"/>
      <c r="AE19" s="5"/>
      <c r="AF19" s="5"/>
      <c r="AG19" s="5"/>
      <c r="AH19" s="6"/>
      <c r="AI19" s="8">
        <v>148</v>
      </c>
      <c r="AJ19" s="8"/>
      <c r="AK19" s="8"/>
      <c r="AL19" s="8"/>
      <c r="AM19" s="8"/>
      <c r="AN19" s="8"/>
      <c r="AO19" s="8"/>
      <c r="AP19" s="8"/>
      <c r="AQ19" s="8">
        <v>0</v>
      </c>
      <c r="AR19" s="8"/>
      <c r="AS19" s="8"/>
      <c r="AT19" s="8"/>
      <c r="AU19" s="8"/>
      <c r="AV19" s="8"/>
      <c r="AW19" s="8"/>
      <c r="AX19" s="8"/>
      <c r="AY19" s="8">
        <f t="shared" si="2"/>
        <v>148</v>
      </c>
      <c r="AZ19" s="8"/>
      <c r="BA19" s="8"/>
      <c r="BB19" s="8"/>
      <c r="BC19" s="8"/>
      <c r="BD19" s="8"/>
      <c r="BE19" s="8"/>
      <c r="BF19" s="8"/>
      <c r="BG19" s="4" t="s">
        <v>93</v>
      </c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6"/>
      <c r="BZ19" s="7" t="s">
        <v>69</v>
      </c>
      <c r="CA19" s="7"/>
      <c r="CB19" s="7"/>
      <c r="CC19" s="7"/>
      <c r="CD19" s="7"/>
      <c r="CE19" s="4" t="s">
        <v>83</v>
      </c>
      <c r="CF19" s="5"/>
      <c r="CG19" s="5"/>
      <c r="CH19" s="5"/>
      <c r="CI19" s="5"/>
      <c r="CJ19" s="5"/>
      <c r="CK19" s="5"/>
      <c r="CL19" s="5"/>
      <c r="CM19" s="5"/>
      <c r="CN19" s="6"/>
      <c r="CO19" s="8">
        <f>'КПК3110160  (2)'!AO82</f>
        <v>148</v>
      </c>
      <c r="CP19" s="8"/>
      <c r="CQ19" s="8"/>
      <c r="CR19" s="8"/>
      <c r="CS19" s="8"/>
      <c r="CT19" s="8"/>
      <c r="CU19" s="8"/>
      <c r="CV19" s="8"/>
      <c r="CW19" s="8">
        <v>0</v>
      </c>
      <c r="CX19" s="8"/>
      <c r="CY19" s="8"/>
      <c r="CZ19" s="8"/>
      <c r="DA19" s="8"/>
      <c r="DB19" s="8"/>
      <c r="DC19" s="8"/>
      <c r="DD19" s="8"/>
      <c r="DE19" s="8">
        <f t="shared" si="3"/>
        <v>148</v>
      </c>
      <c r="DF19" s="8"/>
      <c r="DG19" s="8"/>
      <c r="DH19" s="8"/>
      <c r="DI19" s="8"/>
      <c r="DJ19" s="8"/>
      <c r="DK19" s="8"/>
      <c r="DL19" s="8"/>
    </row>
    <row r="20" spans="1:116" ht="12.75" customHeight="1">
      <c r="A20" s="4" t="s">
        <v>94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6"/>
      <c r="T20" s="7" t="s">
        <v>69</v>
      </c>
      <c r="U20" s="7"/>
      <c r="V20" s="7"/>
      <c r="W20" s="7"/>
      <c r="X20" s="7"/>
      <c r="Y20" s="4" t="s">
        <v>83</v>
      </c>
      <c r="Z20" s="5"/>
      <c r="AA20" s="5"/>
      <c r="AB20" s="5"/>
      <c r="AC20" s="5"/>
      <c r="AD20" s="5"/>
      <c r="AE20" s="5"/>
      <c r="AF20" s="5"/>
      <c r="AG20" s="5"/>
      <c r="AH20" s="6"/>
      <c r="AI20" s="8">
        <v>100</v>
      </c>
      <c r="AJ20" s="8"/>
      <c r="AK20" s="8"/>
      <c r="AL20" s="8"/>
      <c r="AM20" s="8"/>
      <c r="AN20" s="8"/>
      <c r="AO20" s="8"/>
      <c r="AP20" s="8"/>
      <c r="AQ20" s="8">
        <v>0</v>
      </c>
      <c r="AR20" s="8"/>
      <c r="AS20" s="8"/>
      <c r="AT20" s="8"/>
      <c r="AU20" s="8"/>
      <c r="AV20" s="8"/>
      <c r="AW20" s="8"/>
      <c r="AX20" s="8"/>
      <c r="AY20" s="8">
        <f t="shared" si="2"/>
        <v>100</v>
      </c>
      <c r="AZ20" s="8"/>
      <c r="BA20" s="8"/>
      <c r="BB20" s="8"/>
      <c r="BC20" s="8"/>
      <c r="BD20" s="8"/>
      <c r="BE20" s="8"/>
      <c r="BF20" s="8"/>
      <c r="BG20" s="4" t="s">
        <v>94</v>
      </c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6"/>
      <c r="BZ20" s="7" t="s">
        <v>69</v>
      </c>
      <c r="CA20" s="7"/>
      <c r="CB20" s="7"/>
      <c r="CC20" s="7"/>
      <c r="CD20" s="7"/>
      <c r="CE20" s="4" t="s">
        <v>83</v>
      </c>
      <c r="CF20" s="5"/>
      <c r="CG20" s="5"/>
      <c r="CH20" s="5"/>
      <c r="CI20" s="5"/>
      <c r="CJ20" s="5"/>
      <c r="CK20" s="5"/>
      <c r="CL20" s="5"/>
      <c r="CM20" s="5"/>
      <c r="CN20" s="6"/>
      <c r="CO20" s="8">
        <f>'КПК3110160  (2)'!AO83</f>
        <v>100</v>
      </c>
      <c r="CP20" s="8"/>
      <c r="CQ20" s="8"/>
      <c r="CR20" s="8"/>
      <c r="CS20" s="8"/>
      <c r="CT20" s="8"/>
      <c r="CU20" s="8"/>
      <c r="CV20" s="8"/>
      <c r="CW20" s="8">
        <v>0</v>
      </c>
      <c r="CX20" s="8"/>
      <c r="CY20" s="8"/>
      <c r="CZ20" s="8"/>
      <c r="DA20" s="8"/>
      <c r="DB20" s="8"/>
      <c r="DC20" s="8"/>
      <c r="DD20" s="8"/>
      <c r="DE20" s="8">
        <f t="shared" si="3"/>
        <v>100</v>
      </c>
      <c r="DF20" s="8"/>
      <c r="DG20" s="8"/>
      <c r="DH20" s="8"/>
      <c r="DI20" s="8"/>
      <c r="DJ20" s="8"/>
      <c r="DK20" s="8"/>
      <c r="DL20" s="8"/>
    </row>
    <row r="21" spans="1:116" ht="12.75" customHeight="1">
      <c r="A21" s="9" t="s">
        <v>95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1"/>
      <c r="T21" s="12"/>
      <c r="U21" s="12"/>
      <c r="V21" s="12"/>
      <c r="W21" s="12"/>
      <c r="X21" s="12"/>
      <c r="Y21" s="13"/>
      <c r="Z21" s="14"/>
      <c r="AA21" s="14"/>
      <c r="AB21" s="14"/>
      <c r="AC21" s="14"/>
      <c r="AD21" s="14"/>
      <c r="AE21" s="14"/>
      <c r="AF21" s="14"/>
      <c r="AG21" s="14"/>
      <c r="AH21" s="15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9" t="s">
        <v>95</v>
      </c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1"/>
      <c r="BZ21" s="12"/>
      <c r="CA21" s="12"/>
      <c r="CB21" s="12"/>
      <c r="CC21" s="12"/>
      <c r="CD21" s="12"/>
      <c r="CE21" s="13"/>
      <c r="CF21" s="14"/>
      <c r="CG21" s="14"/>
      <c r="CH21" s="14"/>
      <c r="CI21" s="14"/>
      <c r="CJ21" s="14"/>
      <c r="CK21" s="14"/>
      <c r="CL21" s="14"/>
      <c r="CM21" s="14"/>
      <c r="CN21" s="15"/>
      <c r="CO21" s="8">
        <f>'КПК3110160  (2)'!AO84</f>
        <v>0</v>
      </c>
      <c r="CP21" s="8"/>
      <c r="CQ21" s="8"/>
      <c r="CR21" s="8"/>
      <c r="CS21" s="8"/>
      <c r="CT21" s="8"/>
      <c r="CU21" s="8"/>
      <c r="CV21" s="8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</row>
    <row r="22" spans="1:116" ht="12.75" customHeight="1">
      <c r="A22" s="4" t="s">
        <v>96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6"/>
      <c r="T22" s="7" t="s">
        <v>69</v>
      </c>
      <c r="U22" s="7"/>
      <c r="V22" s="7"/>
      <c r="W22" s="7"/>
      <c r="X22" s="7"/>
      <c r="Y22" s="4" t="s">
        <v>83</v>
      </c>
      <c r="Z22" s="5"/>
      <c r="AA22" s="5"/>
      <c r="AB22" s="5"/>
      <c r="AC22" s="5"/>
      <c r="AD22" s="5"/>
      <c r="AE22" s="5"/>
      <c r="AF22" s="5"/>
      <c r="AG22" s="5"/>
      <c r="AH22" s="6"/>
      <c r="AI22" s="3">
        <f>AI13/18</f>
        <v>83.333333333333329</v>
      </c>
      <c r="AJ22" s="3"/>
      <c r="AK22" s="3"/>
      <c r="AL22" s="3"/>
      <c r="AM22" s="3"/>
      <c r="AN22" s="3"/>
      <c r="AO22" s="3"/>
      <c r="AP22" s="3"/>
      <c r="AQ22" s="8">
        <v>0</v>
      </c>
      <c r="AR22" s="8"/>
      <c r="AS22" s="8"/>
      <c r="AT22" s="8"/>
      <c r="AU22" s="8"/>
      <c r="AV22" s="8"/>
      <c r="AW22" s="8"/>
      <c r="AX22" s="8"/>
      <c r="AY22" s="8">
        <f t="shared" ref="AY22:AY28" si="4">AI22</f>
        <v>83.333333333333329</v>
      </c>
      <c r="AZ22" s="8"/>
      <c r="BA22" s="8"/>
      <c r="BB22" s="8"/>
      <c r="BC22" s="8"/>
      <c r="BD22" s="8"/>
      <c r="BE22" s="8"/>
      <c r="BF22" s="8"/>
      <c r="BG22" s="4" t="s">
        <v>96</v>
      </c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6"/>
      <c r="BZ22" s="7" t="s">
        <v>69</v>
      </c>
      <c r="CA22" s="7"/>
      <c r="CB22" s="7"/>
      <c r="CC22" s="7"/>
      <c r="CD22" s="7"/>
      <c r="CE22" s="4" t="s">
        <v>83</v>
      </c>
      <c r="CF22" s="5"/>
      <c r="CG22" s="5"/>
      <c r="CH22" s="5"/>
      <c r="CI22" s="5"/>
      <c r="CJ22" s="5"/>
      <c r="CK22" s="5"/>
      <c r="CL22" s="5"/>
      <c r="CM22" s="5"/>
      <c r="CN22" s="6"/>
      <c r="CO22" s="8">
        <f>'КПК3110160  (2)'!AO85</f>
        <v>83.333333333333329</v>
      </c>
      <c r="CP22" s="8"/>
      <c r="CQ22" s="8"/>
      <c r="CR22" s="8"/>
      <c r="CS22" s="8"/>
      <c r="CT22" s="8"/>
      <c r="CU22" s="8"/>
      <c r="CV22" s="8"/>
      <c r="CW22" s="8">
        <v>0</v>
      </c>
      <c r="CX22" s="8"/>
      <c r="CY22" s="8"/>
      <c r="CZ22" s="8"/>
      <c r="DA22" s="8"/>
      <c r="DB22" s="8"/>
      <c r="DC22" s="8"/>
      <c r="DD22" s="8"/>
      <c r="DE22" s="8">
        <f t="shared" ref="DE22:DE28" si="5">CO22</f>
        <v>83.333333333333329</v>
      </c>
      <c r="DF22" s="8"/>
      <c r="DG22" s="8"/>
      <c r="DH22" s="8"/>
      <c r="DI22" s="8"/>
      <c r="DJ22" s="8"/>
      <c r="DK22" s="8"/>
      <c r="DL22" s="8"/>
    </row>
    <row r="23" spans="1:116" ht="12.75" customHeight="1">
      <c r="A23" s="4" t="s">
        <v>97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6"/>
      <c r="T23" s="7" t="s">
        <v>69</v>
      </c>
      <c r="U23" s="7"/>
      <c r="V23" s="7"/>
      <c r="W23" s="7"/>
      <c r="X23" s="7"/>
      <c r="Y23" s="4" t="s">
        <v>75</v>
      </c>
      <c r="Z23" s="5"/>
      <c r="AA23" s="5"/>
      <c r="AB23" s="5"/>
      <c r="AC23" s="5"/>
      <c r="AD23" s="5"/>
      <c r="AE23" s="5"/>
      <c r="AF23" s="5"/>
      <c r="AG23" s="5"/>
      <c r="AH23" s="6"/>
      <c r="AI23" s="3">
        <f>AI12/18</f>
        <v>2.7222222222222223</v>
      </c>
      <c r="AJ23" s="3"/>
      <c r="AK23" s="3"/>
      <c r="AL23" s="3"/>
      <c r="AM23" s="3"/>
      <c r="AN23" s="3"/>
      <c r="AO23" s="3"/>
      <c r="AP23" s="3"/>
      <c r="AQ23" s="8">
        <v>0</v>
      </c>
      <c r="AR23" s="8"/>
      <c r="AS23" s="8"/>
      <c r="AT23" s="8"/>
      <c r="AU23" s="8"/>
      <c r="AV23" s="8"/>
      <c r="AW23" s="8"/>
      <c r="AX23" s="8"/>
      <c r="AY23" s="8">
        <f t="shared" si="4"/>
        <v>2.7222222222222223</v>
      </c>
      <c r="AZ23" s="8"/>
      <c r="BA23" s="8"/>
      <c r="BB23" s="8"/>
      <c r="BC23" s="8"/>
      <c r="BD23" s="8"/>
      <c r="BE23" s="8"/>
      <c r="BF23" s="8"/>
      <c r="BG23" s="4" t="s">
        <v>97</v>
      </c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6"/>
      <c r="BZ23" s="7" t="s">
        <v>69</v>
      </c>
      <c r="CA23" s="7"/>
      <c r="CB23" s="7"/>
      <c r="CC23" s="7"/>
      <c r="CD23" s="7"/>
      <c r="CE23" s="4" t="s">
        <v>75</v>
      </c>
      <c r="CF23" s="5"/>
      <c r="CG23" s="5"/>
      <c r="CH23" s="5"/>
      <c r="CI23" s="5"/>
      <c r="CJ23" s="5"/>
      <c r="CK23" s="5"/>
      <c r="CL23" s="5"/>
      <c r="CM23" s="5"/>
      <c r="CN23" s="6"/>
      <c r="CO23" s="8">
        <f>'КПК3110160  (2)'!AO86</f>
        <v>2.7222222222222223</v>
      </c>
      <c r="CP23" s="8"/>
      <c r="CQ23" s="8"/>
      <c r="CR23" s="8"/>
      <c r="CS23" s="8"/>
      <c r="CT23" s="8"/>
      <c r="CU23" s="8"/>
      <c r="CV23" s="8"/>
      <c r="CW23" s="8">
        <v>0</v>
      </c>
      <c r="CX23" s="8"/>
      <c r="CY23" s="8"/>
      <c r="CZ23" s="8"/>
      <c r="DA23" s="8"/>
      <c r="DB23" s="8"/>
      <c r="DC23" s="8"/>
      <c r="DD23" s="8"/>
      <c r="DE23" s="8">
        <f t="shared" si="5"/>
        <v>2.7222222222222223</v>
      </c>
      <c r="DF23" s="8"/>
      <c r="DG23" s="8"/>
      <c r="DH23" s="8"/>
      <c r="DI23" s="8"/>
      <c r="DJ23" s="8"/>
      <c r="DK23" s="8"/>
      <c r="DL23" s="8"/>
    </row>
    <row r="24" spans="1:116" ht="12.75" customHeight="1">
      <c r="A24" s="4" t="s">
        <v>98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6"/>
      <c r="T24" s="7" t="s">
        <v>69</v>
      </c>
      <c r="U24" s="7"/>
      <c r="V24" s="7"/>
      <c r="W24" s="7"/>
      <c r="X24" s="7"/>
      <c r="Y24" s="4" t="s">
        <v>75</v>
      </c>
      <c r="Z24" s="5"/>
      <c r="AA24" s="5"/>
      <c r="AB24" s="5"/>
      <c r="AC24" s="5"/>
      <c r="AD24" s="5"/>
      <c r="AE24" s="5"/>
      <c r="AF24" s="5"/>
      <c r="AG24" s="5"/>
      <c r="AH24" s="6"/>
      <c r="AI24" s="3">
        <f>AI20/18</f>
        <v>5.5555555555555554</v>
      </c>
      <c r="AJ24" s="3"/>
      <c r="AK24" s="3"/>
      <c r="AL24" s="3"/>
      <c r="AM24" s="3"/>
      <c r="AN24" s="3"/>
      <c r="AO24" s="3"/>
      <c r="AP24" s="3"/>
      <c r="AQ24" s="8">
        <v>0</v>
      </c>
      <c r="AR24" s="8"/>
      <c r="AS24" s="8"/>
      <c r="AT24" s="8"/>
      <c r="AU24" s="8"/>
      <c r="AV24" s="8"/>
      <c r="AW24" s="8"/>
      <c r="AX24" s="8"/>
      <c r="AY24" s="8">
        <f t="shared" si="4"/>
        <v>5.5555555555555554</v>
      </c>
      <c r="AZ24" s="8"/>
      <c r="BA24" s="8"/>
      <c r="BB24" s="8"/>
      <c r="BC24" s="8"/>
      <c r="BD24" s="8"/>
      <c r="BE24" s="8"/>
      <c r="BF24" s="8"/>
      <c r="BG24" s="4" t="s">
        <v>98</v>
      </c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6"/>
      <c r="BZ24" s="7" t="s">
        <v>69</v>
      </c>
      <c r="CA24" s="7"/>
      <c r="CB24" s="7"/>
      <c r="CC24" s="7"/>
      <c r="CD24" s="7"/>
      <c r="CE24" s="4" t="s">
        <v>75</v>
      </c>
      <c r="CF24" s="5"/>
      <c r="CG24" s="5"/>
      <c r="CH24" s="5"/>
      <c r="CI24" s="5"/>
      <c r="CJ24" s="5"/>
      <c r="CK24" s="5"/>
      <c r="CL24" s="5"/>
      <c r="CM24" s="5"/>
      <c r="CN24" s="6"/>
      <c r="CO24" s="8">
        <f>'КПК3110160  (2)'!AO87</f>
        <v>5.5555555555555554</v>
      </c>
      <c r="CP24" s="8"/>
      <c r="CQ24" s="8"/>
      <c r="CR24" s="8"/>
      <c r="CS24" s="8"/>
      <c r="CT24" s="8"/>
      <c r="CU24" s="8"/>
      <c r="CV24" s="8"/>
      <c r="CW24" s="8">
        <v>0</v>
      </c>
      <c r="CX24" s="8"/>
      <c r="CY24" s="8"/>
      <c r="CZ24" s="8"/>
      <c r="DA24" s="8"/>
      <c r="DB24" s="8"/>
      <c r="DC24" s="8"/>
      <c r="DD24" s="8"/>
      <c r="DE24" s="8">
        <f t="shared" si="5"/>
        <v>5.5555555555555554</v>
      </c>
      <c r="DF24" s="8"/>
      <c r="DG24" s="8"/>
      <c r="DH24" s="8"/>
      <c r="DI24" s="8"/>
      <c r="DJ24" s="8"/>
      <c r="DK24" s="8"/>
      <c r="DL24" s="8"/>
    </row>
    <row r="25" spans="1:116" ht="12.75" customHeight="1">
      <c r="A25" s="4" t="s">
        <v>99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6"/>
      <c r="T25" s="7" t="s">
        <v>72</v>
      </c>
      <c r="U25" s="7"/>
      <c r="V25" s="7"/>
      <c r="W25" s="7"/>
      <c r="X25" s="7"/>
      <c r="Y25" s="4" t="s">
        <v>75</v>
      </c>
      <c r="Z25" s="5"/>
      <c r="AA25" s="5"/>
      <c r="AB25" s="5"/>
      <c r="AC25" s="5"/>
      <c r="AD25" s="5"/>
      <c r="AE25" s="5"/>
      <c r="AF25" s="5"/>
      <c r="AG25" s="5"/>
      <c r="AH25" s="6"/>
      <c r="AI25" s="8">
        <f>ROUND(AI7/18,2)</f>
        <v>334304.25</v>
      </c>
      <c r="AJ25" s="8"/>
      <c r="AK25" s="8"/>
      <c r="AL25" s="8"/>
      <c r="AM25" s="8"/>
      <c r="AN25" s="8"/>
      <c r="AO25" s="8"/>
      <c r="AP25" s="8"/>
      <c r="AQ25" s="8">
        <v>0</v>
      </c>
      <c r="AR25" s="8"/>
      <c r="AS25" s="8"/>
      <c r="AT25" s="8"/>
      <c r="AU25" s="8"/>
      <c r="AV25" s="8"/>
      <c r="AW25" s="8"/>
      <c r="AX25" s="8"/>
      <c r="AY25" s="8">
        <f t="shared" si="4"/>
        <v>334304.25</v>
      </c>
      <c r="AZ25" s="8"/>
      <c r="BA25" s="8"/>
      <c r="BB25" s="8"/>
      <c r="BC25" s="8"/>
      <c r="BD25" s="8"/>
      <c r="BE25" s="8"/>
      <c r="BF25" s="8"/>
      <c r="BG25" s="4" t="s">
        <v>99</v>
      </c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6"/>
      <c r="BZ25" s="7" t="s">
        <v>72</v>
      </c>
      <c r="CA25" s="7"/>
      <c r="CB25" s="7"/>
      <c r="CC25" s="7"/>
      <c r="CD25" s="7"/>
      <c r="CE25" s="4" t="s">
        <v>75</v>
      </c>
      <c r="CF25" s="5"/>
      <c r="CG25" s="5"/>
      <c r="CH25" s="5"/>
      <c r="CI25" s="5"/>
      <c r="CJ25" s="5"/>
      <c r="CK25" s="5"/>
      <c r="CL25" s="5"/>
      <c r="CM25" s="5"/>
      <c r="CN25" s="6"/>
      <c r="CO25" s="8">
        <f>'КПК3110160  (2)'!AO88</f>
        <v>343277.78</v>
      </c>
      <c r="CP25" s="8"/>
      <c r="CQ25" s="8"/>
      <c r="CR25" s="8"/>
      <c r="CS25" s="8"/>
      <c r="CT25" s="8"/>
      <c r="CU25" s="8"/>
      <c r="CV25" s="8"/>
      <c r="CW25" s="8">
        <v>0</v>
      </c>
      <c r="CX25" s="8"/>
      <c r="CY25" s="8"/>
      <c r="CZ25" s="8"/>
      <c r="DA25" s="8"/>
      <c r="DB25" s="8"/>
      <c r="DC25" s="8"/>
      <c r="DD25" s="8"/>
      <c r="DE25" s="8">
        <f t="shared" si="5"/>
        <v>343277.78</v>
      </c>
      <c r="DF25" s="8"/>
      <c r="DG25" s="8"/>
      <c r="DH25" s="8"/>
      <c r="DI25" s="8"/>
      <c r="DJ25" s="8"/>
      <c r="DK25" s="8"/>
      <c r="DL25" s="8"/>
    </row>
    <row r="26" spans="1:116" ht="12.75" customHeight="1">
      <c r="A26" s="4" t="s">
        <v>100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6"/>
      <c r="T26" s="7" t="s">
        <v>72</v>
      </c>
      <c r="U26" s="7"/>
      <c r="V26" s="7"/>
      <c r="W26" s="7"/>
      <c r="X26" s="7"/>
      <c r="Y26" s="4" t="s">
        <v>75</v>
      </c>
      <c r="Z26" s="5"/>
      <c r="AA26" s="5"/>
      <c r="AB26" s="5"/>
      <c r="AC26" s="5"/>
      <c r="AD26" s="5"/>
      <c r="AE26" s="5"/>
      <c r="AF26" s="5"/>
      <c r="AG26" s="5"/>
      <c r="AH26" s="6"/>
      <c r="AI26" s="8">
        <f>ROUND(AI6/18,2)</f>
        <v>18038.09</v>
      </c>
      <c r="AJ26" s="8"/>
      <c r="AK26" s="8"/>
      <c r="AL26" s="8"/>
      <c r="AM26" s="8"/>
      <c r="AN26" s="8"/>
      <c r="AO26" s="8"/>
      <c r="AP26" s="8"/>
      <c r="AQ26" s="8">
        <v>0</v>
      </c>
      <c r="AR26" s="8"/>
      <c r="AS26" s="8"/>
      <c r="AT26" s="8"/>
      <c r="AU26" s="8"/>
      <c r="AV26" s="8"/>
      <c r="AW26" s="8"/>
      <c r="AX26" s="8"/>
      <c r="AY26" s="8">
        <f t="shared" si="4"/>
        <v>18038.09</v>
      </c>
      <c r="AZ26" s="8"/>
      <c r="BA26" s="8"/>
      <c r="BB26" s="8"/>
      <c r="BC26" s="8"/>
      <c r="BD26" s="8"/>
      <c r="BE26" s="8"/>
      <c r="BF26" s="8"/>
      <c r="BG26" s="4" t="s">
        <v>100</v>
      </c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6"/>
      <c r="BZ26" s="7" t="s">
        <v>72</v>
      </c>
      <c r="CA26" s="7"/>
      <c r="CB26" s="7"/>
      <c r="CC26" s="7"/>
      <c r="CD26" s="7"/>
      <c r="CE26" s="4" t="s">
        <v>75</v>
      </c>
      <c r="CF26" s="5"/>
      <c r="CG26" s="5"/>
      <c r="CH26" s="5"/>
      <c r="CI26" s="5"/>
      <c r="CJ26" s="5"/>
      <c r="CK26" s="5"/>
      <c r="CL26" s="5"/>
      <c r="CM26" s="5"/>
      <c r="CN26" s="6"/>
      <c r="CO26" s="8">
        <f>'КПК3110160  (2)'!AO89</f>
        <v>19212.669999999998</v>
      </c>
      <c r="CP26" s="8"/>
      <c r="CQ26" s="8"/>
      <c r="CR26" s="8"/>
      <c r="CS26" s="8"/>
      <c r="CT26" s="8"/>
      <c r="CU26" s="8"/>
      <c r="CV26" s="8"/>
      <c r="CW26" s="8">
        <v>0</v>
      </c>
      <c r="CX26" s="8"/>
      <c r="CY26" s="8"/>
      <c r="CZ26" s="8"/>
      <c r="DA26" s="8"/>
      <c r="DB26" s="8"/>
      <c r="DC26" s="8"/>
      <c r="DD26" s="8"/>
      <c r="DE26" s="8">
        <f t="shared" si="5"/>
        <v>19212.669999999998</v>
      </c>
      <c r="DF26" s="8"/>
      <c r="DG26" s="8"/>
      <c r="DH26" s="8"/>
      <c r="DI26" s="8"/>
      <c r="DJ26" s="8"/>
      <c r="DK26" s="8"/>
      <c r="DL26" s="8"/>
    </row>
    <row r="27" spans="1:116" ht="12.75" customHeight="1">
      <c r="A27" s="4" t="s">
        <v>101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6"/>
      <c r="T27" s="7" t="s">
        <v>72</v>
      </c>
      <c r="U27" s="7"/>
      <c r="V27" s="7"/>
      <c r="W27" s="7"/>
      <c r="X27" s="7"/>
      <c r="Y27" s="4" t="s">
        <v>75</v>
      </c>
      <c r="Z27" s="5"/>
      <c r="AA27" s="5"/>
      <c r="AB27" s="5"/>
      <c r="AC27" s="5"/>
      <c r="AD27" s="5"/>
      <c r="AE27" s="5"/>
      <c r="AF27" s="5"/>
      <c r="AG27" s="5"/>
      <c r="AH27" s="6"/>
      <c r="AI27" s="8">
        <f>ROUND(AI8/18,2)</f>
        <v>15634.26</v>
      </c>
      <c r="AJ27" s="8"/>
      <c r="AK27" s="8"/>
      <c r="AL27" s="8"/>
      <c r="AM27" s="8"/>
      <c r="AN27" s="8"/>
      <c r="AO27" s="8"/>
      <c r="AP27" s="8"/>
      <c r="AQ27" s="8">
        <v>0</v>
      </c>
      <c r="AR27" s="8"/>
      <c r="AS27" s="8"/>
      <c r="AT27" s="8"/>
      <c r="AU27" s="8"/>
      <c r="AV27" s="8"/>
      <c r="AW27" s="8"/>
      <c r="AX27" s="8"/>
      <c r="AY27" s="8">
        <f t="shared" si="4"/>
        <v>15634.26</v>
      </c>
      <c r="AZ27" s="8"/>
      <c r="BA27" s="8"/>
      <c r="BB27" s="8"/>
      <c r="BC27" s="8"/>
      <c r="BD27" s="8"/>
      <c r="BE27" s="8"/>
      <c r="BF27" s="8"/>
      <c r="BG27" s="4" t="s">
        <v>101</v>
      </c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6"/>
      <c r="BZ27" s="7" t="s">
        <v>72</v>
      </c>
      <c r="CA27" s="7"/>
      <c r="CB27" s="7"/>
      <c r="CC27" s="7"/>
      <c r="CD27" s="7"/>
      <c r="CE27" s="4" t="s">
        <v>75</v>
      </c>
      <c r="CF27" s="5"/>
      <c r="CG27" s="5"/>
      <c r="CH27" s="5"/>
      <c r="CI27" s="5"/>
      <c r="CJ27" s="5"/>
      <c r="CK27" s="5"/>
      <c r="CL27" s="5"/>
      <c r="CM27" s="5"/>
      <c r="CN27" s="6"/>
      <c r="CO27" s="8">
        <f>'КПК3110160  (2)'!AO90</f>
        <v>16476.330000000002</v>
      </c>
      <c r="CP27" s="8"/>
      <c r="CQ27" s="8"/>
      <c r="CR27" s="8"/>
      <c r="CS27" s="8"/>
      <c r="CT27" s="8"/>
      <c r="CU27" s="8"/>
      <c r="CV27" s="8"/>
      <c r="CW27" s="8">
        <v>0</v>
      </c>
      <c r="CX27" s="8"/>
      <c r="CY27" s="8"/>
      <c r="CZ27" s="8"/>
      <c r="DA27" s="8"/>
      <c r="DB27" s="8"/>
      <c r="DC27" s="8"/>
      <c r="DD27" s="8"/>
      <c r="DE27" s="8">
        <f t="shared" si="5"/>
        <v>16476.330000000002</v>
      </c>
      <c r="DF27" s="8"/>
      <c r="DG27" s="8"/>
      <c r="DH27" s="8"/>
      <c r="DI27" s="8"/>
      <c r="DJ27" s="8"/>
      <c r="DK27" s="8"/>
      <c r="DL27" s="8"/>
    </row>
    <row r="28" spans="1:116" ht="12.75" customHeight="1">
      <c r="A28" s="4" t="s">
        <v>102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6"/>
      <c r="T28" s="7" t="s">
        <v>72</v>
      </c>
      <c r="U28" s="7"/>
      <c r="V28" s="7"/>
      <c r="W28" s="7"/>
      <c r="X28" s="7"/>
      <c r="Y28" s="4" t="s">
        <v>75</v>
      </c>
      <c r="Z28" s="5"/>
      <c r="AA28" s="5"/>
      <c r="AB28" s="5"/>
      <c r="AC28" s="5"/>
      <c r="AD28" s="5"/>
      <c r="AE28" s="5"/>
      <c r="AF28" s="5"/>
      <c r="AG28" s="5"/>
      <c r="AH28" s="6"/>
      <c r="AI28" s="8">
        <f>ROUND(AI9/18,2)</f>
        <v>5590.97</v>
      </c>
      <c r="AJ28" s="8"/>
      <c r="AK28" s="8"/>
      <c r="AL28" s="8"/>
      <c r="AM28" s="8"/>
      <c r="AN28" s="8"/>
      <c r="AO28" s="8"/>
      <c r="AP28" s="8"/>
      <c r="AQ28" s="8">
        <v>0</v>
      </c>
      <c r="AR28" s="8"/>
      <c r="AS28" s="8"/>
      <c r="AT28" s="8"/>
      <c r="AU28" s="8"/>
      <c r="AV28" s="8"/>
      <c r="AW28" s="8"/>
      <c r="AX28" s="8"/>
      <c r="AY28" s="8">
        <f t="shared" si="4"/>
        <v>5590.97</v>
      </c>
      <c r="AZ28" s="8"/>
      <c r="BA28" s="8"/>
      <c r="BB28" s="8"/>
      <c r="BC28" s="8"/>
      <c r="BD28" s="8"/>
      <c r="BE28" s="8"/>
      <c r="BF28" s="8"/>
      <c r="BG28" s="4" t="s">
        <v>102</v>
      </c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6"/>
      <c r="BZ28" s="7" t="s">
        <v>72</v>
      </c>
      <c r="CA28" s="7"/>
      <c r="CB28" s="7"/>
      <c r="CC28" s="7"/>
      <c r="CD28" s="7"/>
      <c r="CE28" s="4" t="s">
        <v>75</v>
      </c>
      <c r="CF28" s="5"/>
      <c r="CG28" s="5"/>
      <c r="CH28" s="5"/>
      <c r="CI28" s="5"/>
      <c r="CJ28" s="5"/>
      <c r="CK28" s="5"/>
      <c r="CL28" s="5"/>
      <c r="CM28" s="5"/>
      <c r="CN28" s="6"/>
      <c r="CO28" s="8">
        <f>'КПК3110160  (2)'!AO91</f>
        <v>5811</v>
      </c>
      <c r="CP28" s="8"/>
      <c r="CQ28" s="8"/>
      <c r="CR28" s="8"/>
      <c r="CS28" s="8"/>
      <c r="CT28" s="8"/>
      <c r="CU28" s="8"/>
      <c r="CV28" s="8"/>
      <c r="CW28" s="8">
        <v>0</v>
      </c>
      <c r="CX28" s="8"/>
      <c r="CY28" s="8"/>
      <c r="CZ28" s="8"/>
      <c r="DA28" s="8"/>
      <c r="DB28" s="8"/>
      <c r="DC28" s="8"/>
      <c r="DD28" s="8"/>
      <c r="DE28" s="8">
        <f t="shared" si="5"/>
        <v>5811</v>
      </c>
      <c r="DF28" s="8"/>
      <c r="DG28" s="8"/>
      <c r="DH28" s="8"/>
      <c r="DI28" s="8"/>
      <c r="DJ28" s="8"/>
      <c r="DK28" s="8"/>
      <c r="DL28" s="8"/>
    </row>
    <row r="29" spans="1:116">
      <c r="A29" s="9" t="s">
        <v>103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1"/>
      <c r="T29" s="12"/>
      <c r="U29" s="12"/>
      <c r="V29" s="12"/>
      <c r="W29" s="12"/>
      <c r="X29" s="12"/>
      <c r="Y29" s="13"/>
      <c r="Z29" s="14"/>
      <c r="AA29" s="14"/>
      <c r="AB29" s="14"/>
      <c r="AC29" s="14"/>
      <c r="AD29" s="14"/>
      <c r="AE29" s="14"/>
      <c r="AF29" s="14"/>
      <c r="AG29" s="14"/>
      <c r="AH29" s="15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9" t="s">
        <v>103</v>
      </c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1"/>
      <c r="BZ29" s="12"/>
      <c r="CA29" s="12"/>
      <c r="CB29" s="12"/>
      <c r="CC29" s="12"/>
      <c r="CD29" s="12"/>
      <c r="CE29" s="13"/>
      <c r="CF29" s="14"/>
      <c r="CG29" s="14"/>
      <c r="CH29" s="14"/>
      <c r="CI29" s="14"/>
      <c r="CJ29" s="14"/>
      <c r="CK29" s="14"/>
      <c r="CL29" s="14"/>
      <c r="CM29" s="14"/>
      <c r="CN29" s="15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</row>
    <row r="30" spans="1:116" ht="12.75" customHeight="1">
      <c r="A30" s="4" t="s">
        <v>104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6"/>
      <c r="T30" s="7" t="s">
        <v>105</v>
      </c>
      <c r="U30" s="7"/>
      <c r="V30" s="7"/>
      <c r="W30" s="7"/>
      <c r="X30" s="7"/>
      <c r="Y30" s="4" t="s">
        <v>75</v>
      </c>
      <c r="Z30" s="5"/>
      <c r="AA30" s="5"/>
      <c r="AB30" s="5"/>
      <c r="AC30" s="5"/>
      <c r="AD30" s="5"/>
      <c r="AE30" s="5"/>
      <c r="AF30" s="5"/>
      <c r="AG30" s="5"/>
      <c r="AH30" s="6"/>
      <c r="AI30" s="3">
        <v>100</v>
      </c>
      <c r="AJ30" s="3"/>
      <c r="AK30" s="3"/>
      <c r="AL30" s="3"/>
      <c r="AM30" s="3"/>
      <c r="AN30" s="3"/>
      <c r="AO30" s="3"/>
      <c r="AP30" s="3"/>
      <c r="AQ30" s="8">
        <v>0</v>
      </c>
      <c r="AR30" s="8"/>
      <c r="AS30" s="8"/>
      <c r="AT30" s="8"/>
      <c r="AU30" s="8"/>
      <c r="AV30" s="8"/>
      <c r="AW30" s="8"/>
      <c r="AX30" s="8"/>
      <c r="AY30" s="3">
        <f t="shared" ref="AY30" si="6">AI30</f>
        <v>100</v>
      </c>
      <c r="AZ30" s="3"/>
      <c r="BA30" s="3"/>
      <c r="BB30" s="3"/>
      <c r="BC30" s="3"/>
      <c r="BD30" s="3"/>
      <c r="BE30" s="3"/>
      <c r="BF30" s="3"/>
      <c r="BG30" s="4" t="s">
        <v>104</v>
      </c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6"/>
      <c r="BZ30" s="7" t="s">
        <v>105</v>
      </c>
      <c r="CA30" s="7"/>
      <c r="CB30" s="7"/>
      <c r="CC30" s="7"/>
      <c r="CD30" s="7"/>
      <c r="CE30" s="4" t="s">
        <v>75</v>
      </c>
      <c r="CF30" s="5"/>
      <c r="CG30" s="5"/>
      <c r="CH30" s="5"/>
      <c r="CI30" s="5"/>
      <c r="CJ30" s="5"/>
      <c r="CK30" s="5"/>
      <c r="CL30" s="5"/>
      <c r="CM30" s="5"/>
      <c r="CN30" s="6"/>
      <c r="CO30" s="3">
        <v>100</v>
      </c>
      <c r="CP30" s="3"/>
      <c r="CQ30" s="3"/>
      <c r="CR30" s="3"/>
      <c r="CS30" s="3"/>
      <c r="CT30" s="3"/>
      <c r="CU30" s="3"/>
      <c r="CV30" s="3"/>
      <c r="CW30" s="8">
        <v>0</v>
      </c>
      <c r="CX30" s="8"/>
      <c r="CY30" s="8"/>
      <c r="CZ30" s="8"/>
      <c r="DA30" s="8"/>
      <c r="DB30" s="8"/>
      <c r="DC30" s="8"/>
      <c r="DD30" s="8"/>
      <c r="DE30" s="3">
        <f t="shared" ref="DE30" si="7">CO30</f>
        <v>100</v>
      </c>
      <c r="DF30" s="3"/>
      <c r="DG30" s="3"/>
      <c r="DH30" s="3"/>
      <c r="DI30" s="3"/>
      <c r="DJ30" s="3"/>
      <c r="DK30" s="3"/>
      <c r="DL30" s="3"/>
    </row>
  </sheetData>
  <mergeCells count="328">
    <mergeCell ref="BG4:BY4"/>
    <mergeCell ref="BZ4:CD4"/>
    <mergeCell ref="CE4:CN4"/>
    <mergeCell ref="CO4:CV4"/>
    <mergeCell ref="CW4:DD4"/>
    <mergeCell ref="DE4:DL4"/>
    <mergeCell ref="A4:S4"/>
    <mergeCell ref="T4:X4"/>
    <mergeCell ref="Y4:AH4"/>
    <mergeCell ref="AI4:AP4"/>
    <mergeCell ref="AQ4:AX4"/>
    <mergeCell ref="AY4:BF4"/>
    <mergeCell ref="BG5:BY5"/>
    <mergeCell ref="BZ5:CD5"/>
    <mergeCell ref="CE5:CN5"/>
    <mergeCell ref="CO5:CV5"/>
    <mergeCell ref="CW5:DD5"/>
    <mergeCell ref="DE5:DL5"/>
    <mergeCell ref="A5:S5"/>
    <mergeCell ref="T5:X5"/>
    <mergeCell ref="Y5:AH5"/>
    <mergeCell ref="AI5:AP5"/>
    <mergeCell ref="AQ5:AX5"/>
    <mergeCell ref="AY5:BF5"/>
    <mergeCell ref="BG6:BY6"/>
    <mergeCell ref="BZ6:CD6"/>
    <mergeCell ref="CE6:CN6"/>
    <mergeCell ref="CO6:CV6"/>
    <mergeCell ref="CW6:DD6"/>
    <mergeCell ref="DE6:DL6"/>
    <mergeCell ref="A6:S6"/>
    <mergeCell ref="T6:X6"/>
    <mergeCell ref="Y6:AH6"/>
    <mergeCell ref="AI6:AP6"/>
    <mergeCell ref="AQ6:AX6"/>
    <mergeCell ref="AY6:BF6"/>
    <mergeCell ref="BG7:BY7"/>
    <mergeCell ref="BZ7:CD7"/>
    <mergeCell ref="CE7:CN7"/>
    <mergeCell ref="CO7:CV7"/>
    <mergeCell ref="CW7:DD7"/>
    <mergeCell ref="DE7:DL7"/>
    <mergeCell ref="A7:S7"/>
    <mergeCell ref="T7:X7"/>
    <mergeCell ref="Y7:AH7"/>
    <mergeCell ref="AI7:AP7"/>
    <mergeCell ref="AQ7:AX7"/>
    <mergeCell ref="AY7:BF7"/>
    <mergeCell ref="BG8:BY8"/>
    <mergeCell ref="BZ8:CD8"/>
    <mergeCell ref="CE8:CN8"/>
    <mergeCell ref="CO8:CV8"/>
    <mergeCell ref="CW8:DD8"/>
    <mergeCell ref="DE8:DL8"/>
    <mergeCell ref="A8:S8"/>
    <mergeCell ref="T8:X8"/>
    <mergeCell ref="Y8:AH8"/>
    <mergeCell ref="AI8:AP8"/>
    <mergeCell ref="AQ8:AX8"/>
    <mergeCell ref="AY8:BF8"/>
    <mergeCell ref="BG9:BY9"/>
    <mergeCell ref="BZ9:CD9"/>
    <mergeCell ref="CE9:CN9"/>
    <mergeCell ref="CO9:CV9"/>
    <mergeCell ref="CW9:DD9"/>
    <mergeCell ref="DE9:DL9"/>
    <mergeCell ref="A9:S9"/>
    <mergeCell ref="T9:X9"/>
    <mergeCell ref="Y9:AH9"/>
    <mergeCell ref="AI9:AP9"/>
    <mergeCell ref="AQ9:AX9"/>
    <mergeCell ref="AY9:BF9"/>
    <mergeCell ref="BG10:BY10"/>
    <mergeCell ref="BZ10:CD10"/>
    <mergeCell ref="CE10:CN10"/>
    <mergeCell ref="CO10:CV10"/>
    <mergeCell ref="CW10:DD10"/>
    <mergeCell ref="DE10:DL10"/>
    <mergeCell ref="A10:S10"/>
    <mergeCell ref="T10:X10"/>
    <mergeCell ref="Y10:AH10"/>
    <mergeCell ref="AI10:AP10"/>
    <mergeCell ref="AQ10:AX10"/>
    <mergeCell ref="AY10:BF10"/>
    <mergeCell ref="BG11:BY11"/>
    <mergeCell ref="BZ11:CD11"/>
    <mergeCell ref="CE11:CN11"/>
    <mergeCell ref="CO11:CV11"/>
    <mergeCell ref="CW11:DD11"/>
    <mergeCell ref="DE11:DL11"/>
    <mergeCell ref="A11:S11"/>
    <mergeCell ref="T11:X11"/>
    <mergeCell ref="Y11:AH11"/>
    <mergeCell ref="AI11:AP11"/>
    <mergeCell ref="AQ11:AX11"/>
    <mergeCell ref="AY11:BF11"/>
    <mergeCell ref="BG12:BY12"/>
    <mergeCell ref="BZ12:CD12"/>
    <mergeCell ref="CE12:CN12"/>
    <mergeCell ref="CO12:CV12"/>
    <mergeCell ref="CW12:DD12"/>
    <mergeCell ref="DE12:DL12"/>
    <mergeCell ref="A12:S12"/>
    <mergeCell ref="T12:X12"/>
    <mergeCell ref="Y12:AH12"/>
    <mergeCell ref="AI12:AP12"/>
    <mergeCell ref="AQ12:AX12"/>
    <mergeCell ref="AY12:BF12"/>
    <mergeCell ref="BG13:BY13"/>
    <mergeCell ref="BZ13:CD13"/>
    <mergeCell ref="CE13:CN13"/>
    <mergeCell ref="CO13:CV13"/>
    <mergeCell ref="CW13:DD13"/>
    <mergeCell ref="DE13:DL13"/>
    <mergeCell ref="A13:S13"/>
    <mergeCell ref="T13:X13"/>
    <mergeCell ref="Y13:AH13"/>
    <mergeCell ref="AI13:AP13"/>
    <mergeCell ref="AQ13:AX13"/>
    <mergeCell ref="AY13:BF13"/>
    <mergeCell ref="BG14:BY14"/>
    <mergeCell ref="BZ14:CD14"/>
    <mergeCell ref="CE14:CN14"/>
    <mergeCell ref="CO14:CV14"/>
    <mergeCell ref="CW14:DD14"/>
    <mergeCell ref="DE14:DL14"/>
    <mergeCell ref="A14:S14"/>
    <mergeCell ref="T14:X14"/>
    <mergeCell ref="Y14:AH14"/>
    <mergeCell ref="AI14:AP14"/>
    <mergeCell ref="AQ14:AX14"/>
    <mergeCell ref="AY14:BF14"/>
    <mergeCell ref="BG15:BY15"/>
    <mergeCell ref="BZ15:CD15"/>
    <mergeCell ref="CE15:CN15"/>
    <mergeCell ref="CO15:CV15"/>
    <mergeCell ref="CW15:DD15"/>
    <mergeCell ref="DE15:DL15"/>
    <mergeCell ref="A15:S15"/>
    <mergeCell ref="T15:X15"/>
    <mergeCell ref="Y15:AH15"/>
    <mergeCell ref="AI15:AP15"/>
    <mergeCell ref="AQ15:AX15"/>
    <mergeCell ref="AY15:BF15"/>
    <mergeCell ref="BG16:BY16"/>
    <mergeCell ref="BZ16:CD16"/>
    <mergeCell ref="CE16:CN16"/>
    <mergeCell ref="CO16:CV16"/>
    <mergeCell ref="CW16:DD16"/>
    <mergeCell ref="DE16:DL16"/>
    <mergeCell ref="A16:S16"/>
    <mergeCell ref="T16:X16"/>
    <mergeCell ref="Y16:AH16"/>
    <mergeCell ref="AI16:AP16"/>
    <mergeCell ref="AQ16:AX16"/>
    <mergeCell ref="AY16:BF16"/>
    <mergeCell ref="BG17:BY17"/>
    <mergeCell ref="BZ17:CD17"/>
    <mergeCell ref="CE17:CN17"/>
    <mergeCell ref="CO17:CV17"/>
    <mergeCell ref="CW17:DD17"/>
    <mergeCell ref="DE17:DL17"/>
    <mergeCell ref="A17:S17"/>
    <mergeCell ref="T17:X17"/>
    <mergeCell ref="Y17:AH17"/>
    <mergeCell ref="AI17:AP17"/>
    <mergeCell ref="AQ17:AX17"/>
    <mergeCell ref="AY17:BF17"/>
    <mergeCell ref="BG18:BY18"/>
    <mergeCell ref="BZ18:CD18"/>
    <mergeCell ref="CE18:CN18"/>
    <mergeCell ref="CO18:CV18"/>
    <mergeCell ref="CW18:DD18"/>
    <mergeCell ref="DE18:DL18"/>
    <mergeCell ref="A18:S18"/>
    <mergeCell ref="T18:X18"/>
    <mergeCell ref="Y18:AH18"/>
    <mergeCell ref="AI18:AP18"/>
    <mergeCell ref="AQ18:AX18"/>
    <mergeCell ref="AY18:BF18"/>
    <mergeCell ref="BG19:BY19"/>
    <mergeCell ref="BZ19:CD19"/>
    <mergeCell ref="CE19:CN19"/>
    <mergeCell ref="CO19:CV19"/>
    <mergeCell ref="CW19:DD19"/>
    <mergeCell ref="DE19:DL19"/>
    <mergeCell ref="A19:S19"/>
    <mergeCell ref="T19:X19"/>
    <mergeCell ref="Y19:AH19"/>
    <mergeCell ref="AI19:AP19"/>
    <mergeCell ref="AQ19:AX19"/>
    <mergeCell ref="AY19:BF19"/>
    <mergeCell ref="BG20:BY20"/>
    <mergeCell ref="BZ20:CD20"/>
    <mergeCell ref="CE20:CN20"/>
    <mergeCell ref="CO20:CV20"/>
    <mergeCell ref="CW20:DD20"/>
    <mergeCell ref="DE20:DL20"/>
    <mergeCell ref="A20:S20"/>
    <mergeCell ref="T20:X20"/>
    <mergeCell ref="Y20:AH20"/>
    <mergeCell ref="AI20:AP20"/>
    <mergeCell ref="AQ20:AX20"/>
    <mergeCell ref="AY20:BF20"/>
    <mergeCell ref="BG21:BY21"/>
    <mergeCell ref="BZ21:CD21"/>
    <mergeCell ref="CE21:CN21"/>
    <mergeCell ref="CO21:CV21"/>
    <mergeCell ref="CW21:DD21"/>
    <mergeCell ref="DE21:DL21"/>
    <mergeCell ref="A21:S21"/>
    <mergeCell ref="T21:X21"/>
    <mergeCell ref="Y21:AH21"/>
    <mergeCell ref="AI21:AP21"/>
    <mergeCell ref="AQ21:AX21"/>
    <mergeCell ref="AY21:BF21"/>
    <mergeCell ref="BG22:BY22"/>
    <mergeCell ref="BZ22:CD22"/>
    <mergeCell ref="CE22:CN22"/>
    <mergeCell ref="CO22:CV22"/>
    <mergeCell ref="CW22:DD22"/>
    <mergeCell ref="DE22:DL22"/>
    <mergeCell ref="A22:S22"/>
    <mergeCell ref="T22:X22"/>
    <mergeCell ref="Y22:AH22"/>
    <mergeCell ref="AI22:AP22"/>
    <mergeCell ref="AQ22:AX22"/>
    <mergeCell ref="AY22:BF22"/>
    <mergeCell ref="DE24:DL24"/>
    <mergeCell ref="A24:S24"/>
    <mergeCell ref="T24:X24"/>
    <mergeCell ref="Y24:AH24"/>
    <mergeCell ref="AI24:AP24"/>
    <mergeCell ref="AQ24:AX24"/>
    <mergeCell ref="AY24:BF24"/>
    <mergeCell ref="BG23:BY23"/>
    <mergeCell ref="BZ23:CD23"/>
    <mergeCell ref="CE23:CN23"/>
    <mergeCell ref="CO23:CV23"/>
    <mergeCell ref="CW23:DD23"/>
    <mergeCell ref="DE23:DL23"/>
    <mergeCell ref="A23:S23"/>
    <mergeCell ref="T23:X23"/>
    <mergeCell ref="Y23:AH23"/>
    <mergeCell ref="AI23:AP23"/>
    <mergeCell ref="AQ23:AX23"/>
    <mergeCell ref="AY23:BF23"/>
    <mergeCell ref="DE26:DL26"/>
    <mergeCell ref="A26:S26"/>
    <mergeCell ref="T26:X26"/>
    <mergeCell ref="Y26:AH26"/>
    <mergeCell ref="AI26:AP26"/>
    <mergeCell ref="AQ26:AX26"/>
    <mergeCell ref="AY26:BF26"/>
    <mergeCell ref="BG25:BY25"/>
    <mergeCell ref="BZ25:CD25"/>
    <mergeCell ref="CE25:CN25"/>
    <mergeCell ref="CO25:CV25"/>
    <mergeCell ref="CW25:DD25"/>
    <mergeCell ref="DE25:DL25"/>
    <mergeCell ref="A25:S25"/>
    <mergeCell ref="T25:X25"/>
    <mergeCell ref="Y25:AH25"/>
    <mergeCell ref="AI25:AP25"/>
    <mergeCell ref="AQ25:AX25"/>
    <mergeCell ref="AY25:BF25"/>
    <mergeCell ref="DE28:DL28"/>
    <mergeCell ref="A28:S28"/>
    <mergeCell ref="T28:X28"/>
    <mergeCell ref="Y28:AH28"/>
    <mergeCell ref="AI28:AP28"/>
    <mergeCell ref="AQ28:AX28"/>
    <mergeCell ref="AY28:BF28"/>
    <mergeCell ref="BG27:BY27"/>
    <mergeCell ref="BZ27:CD27"/>
    <mergeCell ref="CE27:CN27"/>
    <mergeCell ref="CO27:CV27"/>
    <mergeCell ref="CW27:DD27"/>
    <mergeCell ref="DE27:DL27"/>
    <mergeCell ref="A27:S27"/>
    <mergeCell ref="T27:X27"/>
    <mergeCell ref="Y27:AH27"/>
    <mergeCell ref="AI27:AP27"/>
    <mergeCell ref="AQ27:AX27"/>
    <mergeCell ref="AY27:BF27"/>
    <mergeCell ref="DE30:DL30"/>
    <mergeCell ref="BG29:BY29"/>
    <mergeCell ref="BZ29:CD29"/>
    <mergeCell ref="CE29:CN29"/>
    <mergeCell ref="CO29:CV29"/>
    <mergeCell ref="CW29:DD29"/>
    <mergeCell ref="DE29:DL29"/>
    <mergeCell ref="A30:S30"/>
    <mergeCell ref="T30:X30"/>
    <mergeCell ref="Y30:AH30"/>
    <mergeCell ref="AI30:AP30"/>
    <mergeCell ref="AQ30:AX30"/>
    <mergeCell ref="AY30:BF30"/>
    <mergeCell ref="A29:S29"/>
    <mergeCell ref="T29:X29"/>
    <mergeCell ref="Y29:AH29"/>
    <mergeCell ref="AI29:AP29"/>
    <mergeCell ref="AQ29:AX29"/>
    <mergeCell ref="AY29:BF29"/>
    <mergeCell ref="A3:S3"/>
    <mergeCell ref="BG3:BY3"/>
    <mergeCell ref="AI3:AP3"/>
    <mergeCell ref="CO3:CV3"/>
    <mergeCell ref="BG30:BY30"/>
    <mergeCell ref="BZ30:CD30"/>
    <mergeCell ref="CE30:CN30"/>
    <mergeCell ref="CO30:CV30"/>
    <mergeCell ref="CW30:DD30"/>
    <mergeCell ref="BG28:BY28"/>
    <mergeCell ref="BZ28:CD28"/>
    <mergeCell ref="CE28:CN28"/>
    <mergeCell ref="CO28:CV28"/>
    <mergeCell ref="CW28:DD28"/>
    <mergeCell ref="BG26:BY26"/>
    <mergeCell ref="BZ26:CD26"/>
    <mergeCell ref="CE26:CN26"/>
    <mergeCell ref="CO26:CV26"/>
    <mergeCell ref="CW26:DD26"/>
    <mergeCell ref="BG24:BY24"/>
    <mergeCell ref="BZ24:CD24"/>
    <mergeCell ref="CE24:CN24"/>
    <mergeCell ref="CO24:CV24"/>
    <mergeCell ref="CW24:DD24"/>
  </mergeCells>
  <conditionalFormatting sqref="B4:F4 B10:F10 B19:F19 A4:A28 B27:F27">
    <cfRule type="cellIs" dxfId="13" priority="14" stopIfTrue="1" operator="equal">
      <formula>$G3</formula>
    </cfRule>
  </conditionalFormatting>
  <conditionalFormatting sqref="BH4:BL4 BH10:BL10 BH19:BL19 BG4:BG28 BH27:BL27">
    <cfRule type="cellIs" dxfId="12" priority="13" stopIfTrue="1" operator="equal">
      <formula>$G3</formula>
    </cfRule>
  </conditionalFormatting>
  <conditionalFormatting sqref="B10:F10 B21:F21 B29:F29 A5:A30">
    <cfRule type="cellIs" dxfId="11" priority="12" stopIfTrue="1" operator="equal">
      <formula>$G4</formula>
    </cfRule>
  </conditionalFormatting>
  <conditionalFormatting sqref="A4:F4">
    <cfRule type="cellIs" dxfId="10" priority="11" stopIfTrue="1" operator="equal">
      <formula>$G2</formula>
    </cfRule>
  </conditionalFormatting>
  <conditionalFormatting sqref="BH10:BL10 BH21:BL21 BH29:BL29 BG5:BG30">
    <cfRule type="cellIs" dxfId="9" priority="10" stopIfTrue="1" operator="equal">
      <formula>$G4</formula>
    </cfRule>
  </conditionalFormatting>
  <conditionalFormatting sqref="BG4:BL4">
    <cfRule type="cellIs" dxfId="8" priority="9" stopIfTrue="1" operator="equal">
      <formula>$G2</formula>
    </cfRule>
  </conditionalFormatting>
  <conditionalFormatting sqref="A3:F3">
    <cfRule type="cellIs" dxfId="7" priority="8" stopIfTrue="1" operator="equal">
      <formula>$G1</formula>
    </cfRule>
  </conditionalFormatting>
  <conditionalFormatting sqref="BG3:BL3">
    <cfRule type="cellIs" dxfId="6" priority="7" stopIfTrue="1" operator="equal">
      <formula>$G1</formula>
    </cfRule>
  </conditionalFormatting>
  <conditionalFormatting sqref="BH10:BL10 BH21:BL21 BH29:BL29 BG5:BG30">
    <cfRule type="cellIs" dxfId="5" priority="6" stopIfTrue="1" operator="equal">
      <formula>$G4</formula>
    </cfRule>
  </conditionalFormatting>
  <conditionalFormatting sqref="BG4:BL4">
    <cfRule type="cellIs" dxfId="4" priority="5" stopIfTrue="1" operator="equal">
      <formula>$G2</formula>
    </cfRule>
  </conditionalFormatting>
  <conditionalFormatting sqref="B10:F10 B21:F21 B29:F29 A5:A30">
    <cfRule type="cellIs" dxfId="3" priority="4" stopIfTrue="1" operator="equal">
      <formula>$G4</formula>
    </cfRule>
  </conditionalFormatting>
  <conditionalFormatting sqref="A4:F4">
    <cfRule type="cellIs" dxfId="2" priority="3" stopIfTrue="1" operator="equal">
      <formula>$G2</formula>
    </cfRule>
  </conditionalFormatting>
  <conditionalFormatting sqref="BH10:BL10 BH21:BL21 BH29:BL29 BG5:BG30">
    <cfRule type="cellIs" dxfId="1" priority="2" stopIfTrue="1" operator="equal">
      <formula>$G4</formula>
    </cfRule>
  </conditionalFormatting>
  <conditionalFormatting sqref="BG4:BL4">
    <cfRule type="cellIs" dxfId="0" priority="1" stopIfTrue="1" operator="equal">
      <formula>$G2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КПК3110160  (2)</vt:lpstr>
      <vt:lpstr>Лист2</vt:lpstr>
      <vt:lpstr>'КПК3110160  (2)'!Область_печати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2025-01-29T09:47:20Z</cp:lastPrinted>
  <dcterms:created xsi:type="dcterms:W3CDTF">2016-08-15T09:54:21Z</dcterms:created>
  <dcterms:modified xsi:type="dcterms:W3CDTF">2025-02-14T14:45:19Z</dcterms:modified>
</cp:coreProperties>
</file>