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70 (3)" sheetId="5" r:id="rId1"/>
    <sheet name="Лист1" sheetId="4" state="hidden" r:id="rId2"/>
  </sheets>
  <definedNames>
    <definedName name="_xlnm.Print_Area" localSheetId="0">'КПК3117670 (3)'!$A$1:$BM$194</definedName>
  </definedNames>
  <calcPr calcId="125725" refMode="R1C1"/>
</workbook>
</file>

<file path=xl/calcChain.xml><?xml version="1.0" encoding="utf-8"?>
<calcChain xmlns="http://schemas.openxmlformats.org/spreadsheetml/2006/main">
  <c r="CW50" i="4"/>
  <c r="DE50" s="1"/>
  <c r="CW48"/>
  <c r="DE48" s="1"/>
  <c r="CW38"/>
  <c r="DE38" s="1"/>
  <c r="CW37"/>
  <c r="DE37" s="1"/>
  <c r="CW36"/>
  <c r="DE36" s="1"/>
  <c r="DE34"/>
  <c r="CW33"/>
  <c r="DE33" s="1"/>
  <c r="CW32"/>
  <c r="CW46" s="1"/>
  <c r="DE46" s="1"/>
  <c r="CW31"/>
  <c r="DE31" s="1"/>
  <c r="CW30"/>
  <c r="CW44" s="1"/>
  <c r="DE44" s="1"/>
  <c r="CW29"/>
  <c r="DE29" s="1"/>
  <c r="CW28"/>
  <c r="CW42" s="1"/>
  <c r="DE42" s="1"/>
  <c r="CW27"/>
  <c r="DE27" s="1"/>
  <c r="CW26"/>
  <c r="CW40" s="1"/>
  <c r="DE40" s="1"/>
  <c r="CW25"/>
  <c r="DE25" s="1"/>
  <c r="DE24"/>
  <c r="DE23"/>
  <c r="DE22"/>
  <c r="DE20"/>
  <c r="DE19"/>
  <c r="DE18"/>
  <c r="DE17"/>
  <c r="DE16"/>
  <c r="DE15"/>
  <c r="DE14"/>
  <c r="DE13"/>
  <c r="DE12"/>
  <c r="DE11"/>
  <c r="DE10"/>
  <c r="DE9"/>
  <c r="DE8"/>
  <c r="DE7"/>
  <c r="CW5"/>
  <c r="DE5" s="1"/>
  <c r="AW128" i="5"/>
  <c r="BE128" s="1"/>
  <c r="BE114"/>
  <c r="BE100"/>
  <c r="AQ50" i="4"/>
  <c r="AY50" s="1"/>
  <c r="AQ38"/>
  <c r="AY38" s="1"/>
  <c r="AQ37"/>
  <c r="AY37" s="1"/>
  <c r="AQ36"/>
  <c r="AY36" s="1"/>
  <c r="AQ33"/>
  <c r="AQ47" s="1"/>
  <c r="AY47" s="1"/>
  <c r="AQ32"/>
  <c r="AQ46" s="1"/>
  <c r="AY46" s="1"/>
  <c r="AQ31"/>
  <c r="AQ45" s="1"/>
  <c r="AY45" s="1"/>
  <c r="AQ30"/>
  <c r="AQ44" s="1"/>
  <c r="AY44" s="1"/>
  <c r="AQ29"/>
  <c r="AQ43" s="1"/>
  <c r="AY43" s="1"/>
  <c r="AQ28"/>
  <c r="AQ42" s="1"/>
  <c r="AY42" s="1"/>
  <c r="AQ27"/>
  <c r="AQ41" s="1"/>
  <c r="AY41" s="1"/>
  <c r="AQ26"/>
  <c r="AQ40" s="1"/>
  <c r="AY40" s="1"/>
  <c r="AQ25"/>
  <c r="AQ39" s="1"/>
  <c r="AY39" s="1"/>
  <c r="AY24"/>
  <c r="AY23"/>
  <c r="AY22"/>
  <c r="AY19"/>
  <c r="AY18"/>
  <c r="AY17"/>
  <c r="AY16"/>
  <c r="AY15"/>
  <c r="AY14"/>
  <c r="AY13"/>
  <c r="AY12"/>
  <c r="AY11"/>
  <c r="AY10"/>
  <c r="AY9"/>
  <c r="AY8"/>
  <c r="AY7"/>
  <c r="AQ5"/>
  <c r="AY5" s="1"/>
  <c r="BE173" i="5"/>
  <c r="BE169"/>
  <c r="BE167"/>
  <c r="AW167"/>
  <c r="AW175" s="1"/>
  <c r="BE175" s="1"/>
  <c r="AW166"/>
  <c r="BE166" s="1"/>
  <c r="BE164"/>
  <c r="BE160"/>
  <c r="AW158"/>
  <c r="BE157"/>
  <c r="BE156"/>
  <c r="AW154"/>
  <c r="BE154" s="1"/>
  <c r="AW153"/>
  <c r="BE153" s="1"/>
  <c r="AW152"/>
  <c r="BE152" s="1"/>
  <c r="AW151"/>
  <c r="BE151" s="1"/>
  <c r="AW150"/>
  <c r="BE150" s="1"/>
  <c r="AW149"/>
  <c r="BE149" s="1"/>
  <c r="BE147"/>
  <c r="BE146"/>
  <c r="BE145"/>
  <c r="BE144"/>
  <c r="BE143"/>
  <c r="BE142"/>
  <c r="BE140"/>
  <c r="BE139"/>
  <c r="BE138"/>
  <c r="BE137"/>
  <c r="BE136"/>
  <c r="BE135"/>
  <c r="AW134"/>
  <c r="BE134" s="1"/>
  <c r="AW132"/>
  <c r="BE132" s="1"/>
  <c r="AW131"/>
  <c r="BE131" s="1"/>
  <c r="AW118"/>
  <c r="BE118" s="1"/>
  <c r="AW117"/>
  <c r="BE117" s="1"/>
  <c r="AW116"/>
  <c r="BE116" s="1"/>
  <c r="AW113"/>
  <c r="BE113" s="1"/>
  <c r="AW112"/>
  <c r="BE112" s="1"/>
  <c r="AW111"/>
  <c r="BE111" s="1"/>
  <c r="AW110"/>
  <c r="BE110" s="1"/>
  <c r="AW109"/>
  <c r="BE109" s="1"/>
  <c r="AW108"/>
  <c r="BE108" s="1"/>
  <c r="AW107"/>
  <c r="BE107" s="1"/>
  <c r="AW106"/>
  <c r="BE106" s="1"/>
  <c r="AW105"/>
  <c r="BE105" s="1"/>
  <c r="BE104"/>
  <c r="BE103"/>
  <c r="BE102"/>
  <c r="BE99"/>
  <c r="BE98"/>
  <c r="BE97"/>
  <c r="BE96"/>
  <c r="BE95"/>
  <c r="BE94"/>
  <c r="BE93"/>
  <c r="BE92"/>
  <c r="BE91"/>
  <c r="BE90"/>
  <c r="BE89"/>
  <c r="BE88"/>
  <c r="BE87"/>
  <c r="AW85"/>
  <c r="BE85" s="1"/>
  <c r="BE71" s="1"/>
  <c r="AW84"/>
  <c r="BE84" s="1"/>
  <c r="AW82"/>
  <c r="BE82" s="1"/>
  <c r="AW81"/>
  <c r="BE81" s="1"/>
  <c r="BE79"/>
  <c r="BE78"/>
  <c r="BE76"/>
  <c r="BE75"/>
  <c r="BE74"/>
  <c r="BE72"/>
  <c r="AW72"/>
  <c r="AW71"/>
  <c r="AR65"/>
  <c r="AS56"/>
  <c r="AS55"/>
  <c r="AS54" s="1"/>
  <c r="AK54"/>
  <c r="AK57" s="1"/>
  <c r="AS57" s="1"/>
  <c r="AS53"/>
  <c r="AS52"/>
  <c r="AS51"/>
  <c r="AS50"/>
  <c r="AK50"/>
  <c r="CW39" i="4" l="1"/>
  <c r="DE39" s="1"/>
  <c r="CW41"/>
  <c r="DE41" s="1"/>
  <c r="CW43"/>
  <c r="DE43" s="1"/>
  <c r="CW45"/>
  <c r="DE45" s="1"/>
  <c r="CW47"/>
  <c r="DE47" s="1"/>
  <c r="DE26"/>
  <c r="DE28"/>
  <c r="DE30"/>
  <c r="DE32"/>
  <c r="AY25"/>
  <c r="AY26"/>
  <c r="AY27"/>
  <c r="AY28"/>
  <c r="AY29"/>
  <c r="AY30"/>
  <c r="AY31"/>
  <c r="AY32"/>
  <c r="AY33"/>
  <c r="AW119" i="5"/>
  <c r="BE119" s="1"/>
  <c r="AW120"/>
  <c r="BE120" s="1"/>
  <c r="AW121"/>
  <c r="BE121" s="1"/>
  <c r="AW122"/>
  <c r="BE122" s="1"/>
  <c r="AW123"/>
  <c r="BE123" s="1"/>
  <c r="AW124"/>
  <c r="BE124" s="1"/>
  <c r="AW125"/>
  <c r="BE125" s="1"/>
  <c r="AW126"/>
  <c r="BE126" s="1"/>
  <c r="AW127"/>
  <c r="BE127" s="1"/>
</calcChain>
</file>

<file path=xl/sharedStrings.xml><?xml version="1.0" encoding="utf-8"?>
<sst xmlns="http://schemas.openxmlformats.org/spreadsheetml/2006/main" count="728" uniqueCount="199">
  <si>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</si>
  <si>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</si>
  <si>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</si>
  <si>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</si>
  <si>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</si>
  <si>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</si>
  <si>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</si>
  <si>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</si>
  <si>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</si>
  <si>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</si>
  <si>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</si>
  <si>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</si>
  <si>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</si>
  <si>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</si>
  <si>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</si>
  <si>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</si>
  <si>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</si>
  <si>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</si>
  <si>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</si>
  <si>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</si>
  <si>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</si>
  <si>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</si>
  <si>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</si>
  <si>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</si>
  <si>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</si>
  <si>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</si>
  <si>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</si>
  <si>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</si>
  <si>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</si>
  <si>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</si>
  <si>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</si>
  <si>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</si>
  <si>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</si>
  <si>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</si>
  <si>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</si>
  <si>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</si>
  <si>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</si>
  <si>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</si>
  <si>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</si>
  <si>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</si>
  <si>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</si>
  <si>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</si>
  <si>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</si>
  <si>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</si>
  <si>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</si>
  <si>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</si>
  <si>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</si>
  <si>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</si>
  <si>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</si>
  <si>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</si>
  <si>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</si>
  <si>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</si>
  <si>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</si>
  <si>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</si>
  <si>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</si>
  <si>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</si>
  <si>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</si>
  <si>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</si>
  <si>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</si>
  <si>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</si>
  <si>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</si>
  <si>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</si>
  <si>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</si>
  <si>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</si>
  <si>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матеріально-технічної бази комунальних підприємств шляхом поповнення статутного капіталу</t>
  </si>
  <si>
    <t>підтримка підприємств комунальної форми власності, покращення їх матеріального-технічного стану</t>
  </si>
  <si>
    <t>внески управління комунального господарства до статутного капіталу комунальних підприємств</t>
  </si>
  <si>
    <t>УСЬОГО</t>
  </si>
  <si>
    <t>затрат</t>
  </si>
  <si>
    <t>Z1</t>
  </si>
  <si>
    <t>грн.</t>
  </si>
  <si>
    <t>рішення міської ради від 05.12.2024 №4012-58/2024</t>
  </si>
  <si>
    <t>Придбання гірки</t>
  </si>
  <si>
    <t>план видатків</t>
  </si>
  <si>
    <t>Придбання ігрового комплексу</t>
  </si>
  <si>
    <t>Придбання лави</t>
  </si>
  <si>
    <t>Придбання гойдалки на пружинці</t>
  </si>
  <si>
    <t>Придбання гойдалки-балансиру</t>
  </si>
  <si>
    <t>Придбання хатинки</t>
  </si>
  <si>
    <t>Придбання пісочниці</t>
  </si>
  <si>
    <t>Придбання гімнастичного комплексу</t>
  </si>
  <si>
    <t>Придбання каруселі</t>
  </si>
  <si>
    <t>Придбання бруси - турнік</t>
  </si>
  <si>
    <t>Обсяг внесків управління комунального господарства до статутного капіталу для КП «Коломияводоканал»</t>
  </si>
  <si>
    <t>дані КП</t>
  </si>
  <si>
    <t>Внески органів виконавчої влади у статуний капітал "Коломийський центр туризму та дозвілля"</t>
  </si>
  <si>
    <t>Обсяг видатків на капітальний ремонт дитячого майданчика в парку ім. К.Трильовського в м. Коломиї</t>
  </si>
  <si>
    <t>продукту</t>
  </si>
  <si>
    <t>шт.</t>
  </si>
  <si>
    <t>кількість ігрових комплексів  яких планується придбати</t>
  </si>
  <si>
    <t>кількість гімнастичних комплексів яких планується придбати</t>
  </si>
  <si>
    <t>од.</t>
  </si>
  <si>
    <t>кількість гіркок яких планується придбати</t>
  </si>
  <si>
    <t>кількість лавок яких планується придбати</t>
  </si>
  <si>
    <t>кількість бруси - турніків яких планується придбати</t>
  </si>
  <si>
    <t>кількість карусель яких планується придбати</t>
  </si>
  <si>
    <t>кількість пісочниць яких планується придбати</t>
  </si>
  <si>
    <t>кількість хатинок яких планується придбати</t>
  </si>
  <si>
    <t>кількість гойдалок-балансир яких планується придбати</t>
  </si>
  <si>
    <t>кількість гойдалок подвійної на ланцюгах яких планується придбати</t>
  </si>
  <si>
    <t>м.кв.</t>
  </si>
  <si>
    <t>ефективності</t>
  </si>
  <si>
    <t>середня вартість придбання 1  ігрового комплексу</t>
  </si>
  <si>
    <t>середня вартість придбання 1  гімнастичного комплексу</t>
  </si>
  <si>
    <t>розрахунок</t>
  </si>
  <si>
    <t>середня вартість придбання 1   гірки</t>
  </si>
  <si>
    <t>середня вартість придбання 1 лави</t>
  </si>
  <si>
    <t>середня вартість придбання 1 бруси - турніка</t>
  </si>
  <si>
    <t>середня вартість придбання 1 каруселі</t>
  </si>
  <si>
    <t>середня вартість придбання 1 пісочниці</t>
  </si>
  <si>
    <t>середня вартість придбання 1 хатинки</t>
  </si>
  <si>
    <t>середня вартість придбання 1 гойдалки-балансиру</t>
  </si>
  <si>
    <t>середня вартість придбання 1 гойдалки подвійної на ланцюгах</t>
  </si>
  <si>
    <t>середня вартість придбання 1 гойдалки на пружинці</t>
  </si>
  <si>
    <t>середня вартість проведення капітального ремонту 1 дитячого майданчика в парку ім. К.Трильовського в м.Коломиї</t>
  </si>
  <si>
    <t>якості</t>
  </si>
  <si>
    <t>Співвідношення поповнення статутного капіталу до розміру статутного капіталу на початок року КП "Зеленосвіт»</t>
  </si>
  <si>
    <t>відс.</t>
  </si>
  <si>
    <t>Співвідношення поповнення статутного капіталу до розміру статутного капіталу на початок року</t>
  </si>
  <si>
    <t>відсоток погашення кредиторської заборгованості</t>
  </si>
  <si>
    <t>Співвідношення поповнення статутного капіталу до розміру статутного капіталу на початок року по КП "Коломияводоканал"</t>
  </si>
  <si>
    <t>Співвідношення поповнення статутного капіталу до розміру статутного капіталу на початок року.</t>
  </si>
  <si>
    <t>Підтримка підприємств комунальної форми власності</t>
  </si>
  <si>
    <t>3100000</t>
  </si>
  <si>
    <t>Наказ</t>
  </si>
  <si>
    <t>Управління фінансів і внутрішнього аудиту Коломийської міської ради</t>
  </si>
  <si>
    <t>В.о.начальника управлiння комунального господарства Коломийської мiської ради</t>
  </si>
  <si>
    <t>Начальник 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</si>
  <si>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</si>
  <si>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</si>
  <si>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</si>
  <si>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</si>
  <si>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</si>
  <si>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</si>
  <si>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3117670</t>
  </si>
  <si>
    <t>Внески до статутного капіталу суб`єктів господарювання</t>
  </si>
  <si>
    <t>Управлiння комунального господарства Коломийської мiської ради</t>
  </si>
  <si>
    <t>3110000</t>
  </si>
  <si>
    <t>7670</t>
  </si>
  <si>
    <t>0490</t>
  </si>
  <si>
    <t>Управління комунального господарства Коломийської мiської ради</t>
  </si>
  <si>
    <t>1. Підтримка підприємств комунальної форми власності, покращення їх матеріального-технічного стану</t>
  </si>
  <si>
    <t>2. Внески управління комунального господарства до статутного капіталу комунальних підприємств</t>
  </si>
  <si>
    <t>1.1.Поповнення статутного капіталу "Коломийський центр туризму та дозвілля"</t>
  </si>
  <si>
    <t>1.2.Поповнення статутного капіталу КП «Зеленосвіт»</t>
  </si>
  <si>
    <t>1.3.Управління комунального господарства (внески до статутного капіталу для КП "Коломияводоканал")</t>
  </si>
  <si>
    <t>1.4.Управління комунального господарства (внески до статутного капіталу для КП "Коломиятеплосервіс)</t>
  </si>
  <si>
    <t>1.1. Поповнення статутного капіталу "Коломийський центр туризму та дозвілля"</t>
  </si>
  <si>
    <t>од</t>
  </si>
  <si>
    <t xml:space="preserve">кількість дитячих майданчиків в парку ім. К.Трильовського в м. Коломиї,  на яких планується провести капітальний ремонт </t>
  </si>
  <si>
    <t>1.2. Поповнення статутного капіталу КП "Зеленосвіт"</t>
  </si>
  <si>
    <t>Внески органів виконавчої влади у статуний капітал КП "Зеленосвіт"</t>
  </si>
  <si>
    <t>Придбання гойдалки подвійної на ланцюгах</t>
  </si>
  <si>
    <t>кількістьгойдалок на пружинці яких планується придбати</t>
  </si>
  <si>
    <t>2.1. Управління комунального господарства (внески до статутного капіталу для КП «Коломияводоканал»)</t>
  </si>
  <si>
    <t>Кількість підприємств, яким надаються внески до статутного капіталу</t>
  </si>
  <si>
    <t>Розмір внесків управління комунального господарства до статутного капіталу для  КП «Коломияводоканал»</t>
  </si>
  <si>
    <t>2.2. Управління комунального господарства (внески до статутного капіталу для КП «Коломиятеплосервіс»)</t>
  </si>
  <si>
    <t>Обсяг внесків управління комунального господарства до статутного капіталу для КП «Коломиятеплосервіс»</t>
  </si>
  <si>
    <t>Розмір внесків управління комунального господарства до статутного капіталу для КП «Коломиятеплосервіс»</t>
  </si>
  <si>
    <t>Обсяг видатків на Капітальний ремонт частини нежитлової будівлі  Ратуші за адресою м.Коломия проспект Михайла Грушевського,1</t>
  </si>
  <si>
    <t>площа частини нежитлової будівлі  Ратуші за адресою м.Коломия проспект Михайла Грушевського,1, яку планується відремонтувати</t>
  </si>
  <si>
    <t>середня вартість проведення капітального ремонту 1 м.кв. частини нежитлової будівлі  Ратуші за адресою м.Коломия проспект Михайла Грушевського,1</t>
  </si>
  <si>
    <t>Придбання легкового пасажирського автомобіля</t>
  </si>
  <si>
    <t>кількість легкових пасажирських автомобілів, які планується придбати</t>
  </si>
  <si>
    <t>середня вартість придбання 1  легкових пасажирських автомобілів</t>
  </si>
  <si>
    <t>1.2.</t>
  </si>
  <si>
    <t>1.1.</t>
  </si>
  <si>
    <t>2.1.</t>
  </si>
  <si>
    <t>2.2.</t>
  </si>
  <si>
    <t>1.3.</t>
  </si>
  <si>
    <t>1.3. Поповнення статутного капіталу КП "Полігон Екологія"</t>
  </si>
  <si>
    <t>рішення міської ради від20.02.2025 №4214-60/2025</t>
  </si>
  <si>
    <t>Внески органів виконавчої влади у статуний капітал КП "Полігон Екологія"</t>
  </si>
  <si>
    <t>Трицикл бензиновий  типу Геркулес J7 250</t>
  </si>
  <si>
    <t>Снігоприбирач бензиновий</t>
  </si>
  <si>
    <t xml:space="preserve">Підмітальна машина зі щіткою бензинова
</t>
  </si>
  <si>
    <t xml:space="preserve">Трицикл електричний
</t>
  </si>
  <si>
    <t xml:space="preserve">Пилосос-повітродувка бензинова
</t>
  </si>
  <si>
    <t>Дизельна гідродинамічна машина для прочищення труб каналізації</t>
  </si>
  <si>
    <t>кількість трициклів бензиновий  типу Геркулес J7 250, які планується придбати</t>
  </si>
  <si>
    <t>кількість снігоприбирачів бензинових які планується придбати</t>
  </si>
  <si>
    <t>кількість підмітальних машин зі щіткою бензиновою які планується придбати</t>
  </si>
  <si>
    <t>кількість трициклів електричних, які планується придбати</t>
  </si>
  <si>
    <t>кількість дизельних гідродинамічних машин для прочищення труб каналізації які планується придбати</t>
  </si>
  <si>
    <t>середня вартість придбання 1 трициклу бензинового типу Геркулес J7 250</t>
  </si>
  <si>
    <t>середня вартість придбання 1  снігоприбирача бензинового</t>
  </si>
  <si>
    <t>середня вартість придбання 1 підмітальної машини зі щіткою бензиновою</t>
  </si>
  <si>
    <t>середня вартість придбання 1  трициклу електричного</t>
  </si>
  <si>
    <t>середня вартість придбання 1 дизельної гідродинамічної машини для прочищення труб каналізації</t>
  </si>
  <si>
    <t>кількість пилососів-повітродувок бензинових, які планується придбати</t>
  </si>
  <si>
    <t>середня вартість придбання 1пилососу повітродувки бензинової електричного</t>
  </si>
  <si>
    <t>1.3.Поповнення статутного капіталу КП «Полігон Екологія»</t>
  </si>
  <si>
    <t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,Постанова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бюджету"(із змінами), наказ управління комунального господарства від 13.01.2025  №2-О "Про затвердження пооб’єктного розподілу внесків до статутних капіталів суб’єктів господарювання на 2025 рік",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№14-О "Про затвердження пооб’єктного розподілу внесків до статутних капіталів суб’єктів господарювання на 2025 рік(у новій редакції)", наказ управління комунального господарства від 08.05.2025  № 22-О "Про затвердження пооб’єктного розподілу внесків до статутних капіталів суб’єктів господарювання на 2025 рік(у новій редакції)"</t>
  </si>
  <si>
    <t>Придбання транспортного засобу марки ЗИЛ 130 КДМ (вантажний-С водоцистерна)</t>
  </si>
  <si>
    <t>кількість транспортних засобів марки ЗИЛ 130 КДМ (вантажних-С водоцистерна), які планується придбати</t>
  </si>
  <si>
    <t>середня вартість придбання 1  транспортного засобу марки ЗИЛ 130 КДМ (вантажний-С водоцистерна)</t>
  </si>
  <si>
    <t>від 09.05.2025</t>
  </si>
  <si>
    <t>23-О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</si>
</sst>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6">
    <xf numFmtId="0" fontId="0" fillId="0" borderId="0" xfId="0"/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2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1" xfId="0" quotePrefix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16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" fontId="2" fillId="2" borderId="0" xfId="0" applyNumberFormat="1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19" fillId="2" borderId="0" xfId="0" applyFont="1" applyFill="1"/>
    <xf numFmtId="0" fontId="20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94"/>
  <sheetViews>
    <sheetView tabSelected="1" zoomScaleNormal="100" zoomScaleSheetLayoutView="100" workbookViewId="0">
      <selection activeCell="BX13" sqref="BX13"/>
    </sheetView>
  </sheetViews>
  <sheetFormatPr defaultRowHeight="12.75"/>
  <cols>
    <col min="1" max="54" width="2.85546875" style="47" customWidth="1"/>
    <col min="55" max="55" width="3.5703125" style="47" customWidth="1"/>
    <col min="56" max="65" width="2.85546875" style="47" customWidth="1"/>
    <col min="66" max="77" width="3" style="47" customWidth="1"/>
    <col min="78" max="78" width="4.5703125" style="47" customWidth="1"/>
    <col min="79" max="79" width="5.28515625" style="47" hidden="1" customWidth="1"/>
    <col min="80" max="16384" width="9.140625" style="47"/>
  </cols>
  <sheetData>
    <row r="1" spans="1:77" ht="44.25" customHeight="1">
      <c r="AO1" s="48" t="s">
        <v>34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customHeight="1">
      <c r="AO3" s="50" t="s">
        <v>124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32.1" customHeight="1">
      <c r="AO4" s="52" t="s">
        <v>140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s="143" customFormat="1" ht="12.75" customHeight="1">
      <c r="AO7" s="145" t="s">
        <v>197</v>
      </c>
      <c r="AP7" s="144"/>
      <c r="AQ7" s="144"/>
      <c r="AR7" s="144"/>
      <c r="AS7" s="144"/>
      <c r="AT7" s="144"/>
      <c r="AU7" s="144"/>
      <c r="AV7" s="143" t="s">
        <v>61</v>
      </c>
      <c r="AW7" s="145" t="s">
        <v>198</v>
      </c>
      <c r="AX7" s="144"/>
      <c r="AY7" s="144"/>
      <c r="AZ7" s="144"/>
      <c r="BA7" s="144"/>
      <c r="BB7" s="144"/>
      <c r="BC7" s="144"/>
      <c r="BD7" s="144"/>
      <c r="BE7" s="144"/>
      <c r="BF7" s="144"/>
    </row>
    <row r="8" spans="1:77">
      <c r="AO8" s="56"/>
      <c r="AP8" s="56"/>
      <c r="AQ8" s="56"/>
      <c r="AR8" s="56"/>
      <c r="AS8" s="56"/>
      <c r="AT8" s="56"/>
      <c r="AU8" s="56"/>
      <c r="AW8" s="57"/>
      <c r="AX8" s="57"/>
      <c r="AY8" s="57"/>
      <c r="AZ8" s="57"/>
      <c r="BA8" s="57"/>
      <c r="BB8" s="57"/>
      <c r="BC8" s="57"/>
      <c r="BD8" s="57"/>
      <c r="BE8" s="57"/>
      <c r="BF8" s="57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133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77" s="66" customFormat="1" ht="14.25" customHeight="1">
      <c r="A13" s="60" t="s">
        <v>51</v>
      </c>
      <c r="B13" s="61" t="s">
        <v>123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4" t="s">
        <v>136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65"/>
      <c r="AU13" s="61" t="s">
        <v>130</v>
      </c>
      <c r="AV13" s="62"/>
      <c r="AW13" s="62"/>
      <c r="AX13" s="62"/>
      <c r="AY13" s="62"/>
      <c r="AZ13" s="62"/>
      <c r="BA13" s="62"/>
      <c r="BB13" s="62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</row>
    <row r="14" spans="1:77" s="66" customFormat="1" ht="24" customHeight="1">
      <c r="A14" s="67"/>
      <c r="B14" s="68" t="s">
        <v>54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7"/>
      <c r="N14" s="69" t="s">
        <v>60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7"/>
      <c r="AU14" s="68" t="s">
        <v>53</v>
      </c>
      <c r="AV14" s="68"/>
      <c r="AW14" s="68"/>
      <c r="AX14" s="68"/>
      <c r="AY14" s="68"/>
      <c r="AZ14" s="68"/>
      <c r="BA14" s="68"/>
      <c r="BB14" s="68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s="66" customFormat="1">
      <c r="BE15" s="70"/>
      <c r="BF15" s="70"/>
      <c r="BG15" s="70"/>
      <c r="BH15" s="70"/>
      <c r="BI15" s="70"/>
      <c r="BJ15" s="70"/>
      <c r="BK15" s="70"/>
      <c r="BL15" s="70"/>
    </row>
    <row r="16" spans="1:77" s="66" customFormat="1" ht="15" customHeight="1">
      <c r="A16" s="71" t="s">
        <v>4</v>
      </c>
      <c r="B16" s="61" t="s">
        <v>137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4" t="s">
        <v>136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65"/>
      <c r="AU16" s="61" t="s">
        <v>130</v>
      </c>
      <c r="AV16" s="62"/>
      <c r="AW16" s="62"/>
      <c r="AX16" s="62"/>
      <c r="AY16" s="62"/>
      <c r="AZ16" s="62"/>
      <c r="BA16" s="62"/>
      <c r="BB16" s="62"/>
      <c r="BC16" s="72"/>
      <c r="BD16" s="72"/>
      <c r="BE16" s="72"/>
      <c r="BF16" s="72"/>
      <c r="BG16" s="72"/>
      <c r="BH16" s="72"/>
      <c r="BI16" s="72"/>
      <c r="BJ16" s="72"/>
      <c r="BK16" s="72"/>
      <c r="BL16" s="73"/>
      <c r="BM16" s="74"/>
      <c r="BN16" s="74"/>
      <c r="BO16" s="74"/>
      <c r="BP16" s="72"/>
      <c r="BQ16" s="72"/>
      <c r="BR16" s="72"/>
      <c r="BS16" s="72"/>
      <c r="BT16" s="72"/>
      <c r="BU16" s="72"/>
      <c r="BV16" s="72"/>
      <c r="BW16" s="72"/>
    </row>
    <row r="17" spans="1:79" s="66" customFormat="1" ht="24" customHeight="1">
      <c r="A17" s="75"/>
      <c r="B17" s="68" t="s">
        <v>54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7"/>
      <c r="N17" s="69" t="s">
        <v>59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7"/>
      <c r="AU17" s="68" t="s">
        <v>53</v>
      </c>
      <c r="AV17" s="68"/>
      <c r="AW17" s="68"/>
      <c r="AX17" s="68"/>
      <c r="AY17" s="68"/>
      <c r="AZ17" s="68"/>
      <c r="BA17" s="68"/>
      <c r="BB17" s="68"/>
      <c r="BC17" s="76"/>
      <c r="BD17" s="76"/>
      <c r="BE17" s="76"/>
      <c r="BF17" s="76"/>
      <c r="BG17" s="76"/>
      <c r="BH17" s="76"/>
      <c r="BI17" s="76"/>
      <c r="BJ17" s="76"/>
      <c r="BK17" s="77"/>
      <c r="BL17" s="76"/>
      <c r="BM17" s="74"/>
      <c r="BN17" s="74"/>
      <c r="BO17" s="74"/>
      <c r="BP17" s="76"/>
      <c r="BQ17" s="76"/>
      <c r="BR17" s="76"/>
      <c r="BS17" s="76"/>
      <c r="BT17" s="76"/>
      <c r="BU17" s="76"/>
      <c r="BV17" s="76"/>
      <c r="BW17" s="76"/>
    </row>
    <row r="18" spans="1:79" s="66" customFormat="1"/>
    <row r="19" spans="1:79" s="66" customFormat="1" ht="28.5" customHeight="1">
      <c r="A19" s="60" t="s">
        <v>52</v>
      </c>
      <c r="B19" s="61" t="s">
        <v>134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138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72"/>
      <c r="AA19" s="61" t="s">
        <v>139</v>
      </c>
      <c r="AB19" s="62"/>
      <c r="AC19" s="62"/>
      <c r="AD19" s="62"/>
      <c r="AE19" s="62"/>
      <c r="AF19" s="62"/>
      <c r="AG19" s="62"/>
      <c r="AH19" s="62"/>
      <c r="AI19" s="62"/>
      <c r="AJ19" s="72"/>
      <c r="AK19" s="78" t="s">
        <v>135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72"/>
      <c r="BE19" s="61" t="s">
        <v>131</v>
      </c>
      <c r="BF19" s="62"/>
      <c r="BG19" s="62"/>
      <c r="BH19" s="62"/>
      <c r="BI19" s="62"/>
      <c r="BJ19" s="62"/>
      <c r="BK19" s="62"/>
      <c r="BL19" s="6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</row>
    <row r="20" spans="1:79" s="66" customFormat="1" ht="25.5" customHeight="1">
      <c r="B20" s="68" t="s">
        <v>54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55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76"/>
      <c r="AA20" s="79" t="s">
        <v>56</v>
      </c>
      <c r="AB20" s="79"/>
      <c r="AC20" s="79"/>
      <c r="AD20" s="79"/>
      <c r="AE20" s="79"/>
      <c r="AF20" s="79"/>
      <c r="AG20" s="79"/>
      <c r="AH20" s="79"/>
      <c r="AI20" s="79"/>
      <c r="AJ20" s="76"/>
      <c r="AK20" s="80" t="s">
        <v>57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76"/>
      <c r="BE20" s="68" t="s">
        <v>58</v>
      </c>
      <c r="BF20" s="68"/>
      <c r="BG20" s="68"/>
      <c r="BH20" s="68"/>
      <c r="BI20" s="68"/>
      <c r="BJ20" s="68"/>
      <c r="BK20" s="68"/>
      <c r="BL20" s="68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</row>
    <row r="21" spans="1:79" ht="6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>
        <v>61000000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50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>
      <c r="A23" s="85" t="s">
        <v>62</v>
      </c>
      <c r="B23" s="85"/>
      <c r="C23" s="85"/>
      <c r="D23" s="85"/>
      <c r="E23" s="85"/>
      <c r="F23" s="85"/>
      <c r="G23" s="85"/>
      <c r="H23" s="85"/>
      <c r="I23" s="83">
        <v>61000000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5" t="s">
        <v>23</v>
      </c>
      <c r="U23" s="85"/>
      <c r="V23" s="85"/>
      <c r="W23" s="85"/>
      <c r="X23" s="86"/>
      <c r="Y23" s="86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8"/>
      <c r="AO23" s="88"/>
      <c r="AP23" s="88"/>
      <c r="AQ23" s="88"/>
      <c r="AR23" s="88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8"/>
      <c r="BE23" s="88"/>
      <c r="BF23" s="88"/>
      <c r="BG23" s="88"/>
      <c r="BH23" s="88"/>
      <c r="BI23" s="88"/>
      <c r="BJ23" s="81"/>
      <c r="BK23" s="81"/>
      <c r="BL23" s="81"/>
    </row>
    <row r="24" spans="1:79" ht="12.75" customHeight="1">
      <c r="A24" s="89"/>
      <c r="B24" s="89"/>
      <c r="C24" s="89"/>
      <c r="D24" s="89"/>
      <c r="E24" s="89"/>
      <c r="F24" s="89"/>
      <c r="G24" s="89"/>
      <c r="H24" s="89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9"/>
      <c r="U24" s="89"/>
      <c r="V24" s="89"/>
      <c r="W24" s="89"/>
      <c r="X24" s="86"/>
      <c r="Y24" s="86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8"/>
      <c r="AO24" s="88"/>
      <c r="AP24" s="88"/>
      <c r="AQ24" s="88"/>
      <c r="AR24" s="88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8"/>
      <c r="BE24" s="88"/>
      <c r="BF24" s="88"/>
      <c r="BG24" s="88"/>
      <c r="BH24" s="88"/>
      <c r="BI24" s="88"/>
      <c r="BJ24" s="81"/>
      <c r="BK24" s="81"/>
      <c r="BL24" s="81"/>
    </row>
    <row r="25" spans="1:79" ht="15.75" customHeight="1">
      <c r="A25" s="49" t="s">
        <v>36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156.75" customHeight="1">
      <c r="A26" s="90" t="s">
        <v>193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</row>
    <row r="28" spans="1:79" ht="15.75" customHeight="1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2" t="s">
        <v>27</v>
      </c>
      <c r="B29" s="92"/>
      <c r="C29" s="92"/>
      <c r="D29" s="92"/>
      <c r="E29" s="92"/>
      <c r="F29" s="92"/>
      <c r="G29" s="93" t="s">
        <v>39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96">
        <v>1</v>
      </c>
      <c r="B30" s="96"/>
      <c r="C30" s="96"/>
      <c r="D30" s="96"/>
      <c r="E30" s="96"/>
      <c r="F30" s="96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7" t="s">
        <v>32</v>
      </c>
      <c r="B31" s="7"/>
      <c r="C31" s="7"/>
      <c r="D31" s="7"/>
      <c r="E31" s="7"/>
      <c r="F31" s="7"/>
      <c r="G31" s="97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47" t="s">
        <v>48</v>
      </c>
    </row>
    <row r="32" spans="1:79" ht="12.75" customHeight="1">
      <c r="A32" s="7">
        <v>1</v>
      </c>
      <c r="B32" s="7"/>
      <c r="C32" s="7"/>
      <c r="D32" s="7"/>
      <c r="E32" s="7"/>
      <c r="F32" s="7"/>
      <c r="G32" s="29" t="s">
        <v>64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1"/>
      <c r="CA32" s="47" t="s">
        <v>47</v>
      </c>
    </row>
    <row r="33" spans="1:79" ht="12.75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15.95" customHeight="1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>
      <c r="A35" s="90" t="s">
        <v>122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</row>
    <row r="37" spans="1:79" ht="15.75" customHeight="1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2" t="s">
        <v>27</v>
      </c>
      <c r="B38" s="92"/>
      <c r="C38" s="92"/>
      <c r="D38" s="92"/>
      <c r="E38" s="92"/>
      <c r="F38" s="92"/>
      <c r="G38" s="93" t="s">
        <v>24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96">
        <v>1</v>
      </c>
      <c r="B39" s="96"/>
      <c r="C39" s="96"/>
      <c r="D39" s="96"/>
      <c r="E39" s="96"/>
      <c r="F39" s="96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7" t="s">
        <v>6</v>
      </c>
      <c r="B40" s="7"/>
      <c r="C40" s="7"/>
      <c r="D40" s="7"/>
      <c r="E40" s="7"/>
      <c r="F40" s="7"/>
      <c r="G40" s="97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47" t="s">
        <v>11</v>
      </c>
    </row>
    <row r="41" spans="1:79" ht="12.75" customHeight="1">
      <c r="A41" s="7">
        <v>1</v>
      </c>
      <c r="B41" s="7"/>
      <c r="C41" s="7"/>
      <c r="D41" s="7"/>
      <c r="E41" s="7"/>
      <c r="F41" s="7"/>
      <c r="G41" s="29" t="s">
        <v>65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1"/>
      <c r="CA41" s="47" t="s">
        <v>12</v>
      </c>
    </row>
    <row r="42" spans="1:79" ht="12.75" customHeight="1">
      <c r="A42" s="7">
        <v>2</v>
      </c>
      <c r="B42" s="7"/>
      <c r="C42" s="7"/>
      <c r="D42" s="7"/>
      <c r="E42" s="7"/>
      <c r="F42" s="7"/>
      <c r="G42" s="29" t="s">
        <v>66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1"/>
    </row>
    <row r="43" spans="1:79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</row>
    <row r="44" spans="1:79" ht="15.75" customHeight="1">
      <c r="A44" s="85" t="s">
        <v>40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</row>
    <row r="45" spans="1:79" ht="15" customHeight="1">
      <c r="A45" s="104" t="s">
        <v>132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5"/>
      <c r="BB45" s="105"/>
      <c r="BC45" s="105"/>
      <c r="BD45" s="105"/>
      <c r="BE45" s="105"/>
      <c r="BF45" s="105"/>
      <c r="BG45" s="105"/>
      <c r="BH45" s="105"/>
      <c r="BI45" s="106"/>
      <c r="BJ45" s="106"/>
      <c r="BK45" s="106"/>
      <c r="BL45" s="106"/>
    </row>
    <row r="46" spans="1:79" ht="15.95" customHeight="1">
      <c r="A46" s="96" t="s">
        <v>27</v>
      </c>
      <c r="B46" s="96"/>
      <c r="C46" s="96"/>
      <c r="D46" s="107" t="s">
        <v>25</v>
      </c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96" t="s">
        <v>28</v>
      </c>
      <c r="AD46" s="96"/>
      <c r="AE46" s="96"/>
      <c r="AF46" s="96"/>
      <c r="AG46" s="96"/>
      <c r="AH46" s="96"/>
      <c r="AI46" s="96"/>
      <c r="AJ46" s="96"/>
      <c r="AK46" s="96" t="s">
        <v>29</v>
      </c>
      <c r="AL46" s="96"/>
      <c r="AM46" s="96"/>
      <c r="AN46" s="96"/>
      <c r="AO46" s="96"/>
      <c r="AP46" s="96"/>
      <c r="AQ46" s="96"/>
      <c r="AR46" s="96"/>
      <c r="AS46" s="96" t="s">
        <v>26</v>
      </c>
      <c r="AT46" s="96"/>
      <c r="AU46" s="96"/>
      <c r="AV46" s="96"/>
      <c r="AW46" s="96"/>
      <c r="AX46" s="96"/>
      <c r="AY46" s="96"/>
      <c r="AZ46" s="96"/>
      <c r="BA46" s="110"/>
      <c r="BB46" s="110"/>
      <c r="BC46" s="110"/>
      <c r="BD46" s="110"/>
      <c r="BE46" s="110"/>
      <c r="BF46" s="110"/>
      <c r="BG46" s="110"/>
      <c r="BH46" s="110"/>
    </row>
    <row r="47" spans="1:79" ht="29.1" customHeight="1">
      <c r="A47" s="96"/>
      <c r="B47" s="96"/>
      <c r="C47" s="96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110"/>
      <c r="BB47" s="110"/>
      <c r="BC47" s="110"/>
      <c r="BD47" s="110"/>
      <c r="BE47" s="110"/>
      <c r="BF47" s="110"/>
      <c r="BG47" s="110"/>
      <c r="BH47" s="110"/>
    </row>
    <row r="48" spans="1:79" ht="15.75">
      <c r="A48" s="96">
        <v>1</v>
      </c>
      <c r="B48" s="96"/>
      <c r="C48" s="96"/>
      <c r="D48" s="114">
        <v>2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96">
        <v>3</v>
      </c>
      <c r="AD48" s="96"/>
      <c r="AE48" s="96"/>
      <c r="AF48" s="96"/>
      <c r="AG48" s="96"/>
      <c r="AH48" s="96"/>
      <c r="AI48" s="96"/>
      <c r="AJ48" s="96"/>
      <c r="AK48" s="96">
        <v>4</v>
      </c>
      <c r="AL48" s="96"/>
      <c r="AM48" s="96"/>
      <c r="AN48" s="96"/>
      <c r="AO48" s="96"/>
      <c r="AP48" s="96"/>
      <c r="AQ48" s="96"/>
      <c r="AR48" s="96"/>
      <c r="AS48" s="96">
        <v>5</v>
      </c>
      <c r="AT48" s="96"/>
      <c r="AU48" s="96"/>
      <c r="AV48" s="96"/>
      <c r="AW48" s="96"/>
      <c r="AX48" s="96"/>
      <c r="AY48" s="96"/>
      <c r="AZ48" s="96"/>
      <c r="BA48" s="110"/>
      <c r="BB48" s="110"/>
      <c r="BC48" s="110"/>
      <c r="BD48" s="110"/>
      <c r="BE48" s="110"/>
      <c r="BF48" s="110"/>
      <c r="BG48" s="110"/>
      <c r="BH48" s="110"/>
    </row>
    <row r="49" spans="1:79" s="123" customFormat="1" ht="12.75" hidden="1" customHeight="1">
      <c r="A49" s="7" t="s">
        <v>6</v>
      </c>
      <c r="B49" s="7"/>
      <c r="C49" s="7"/>
      <c r="D49" s="117" t="s">
        <v>7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  <c r="AC49" s="120" t="s">
        <v>8</v>
      </c>
      <c r="AD49" s="120"/>
      <c r="AE49" s="120"/>
      <c r="AF49" s="120"/>
      <c r="AG49" s="120"/>
      <c r="AH49" s="120"/>
      <c r="AI49" s="120"/>
      <c r="AJ49" s="120"/>
      <c r="AK49" s="120" t="s">
        <v>9</v>
      </c>
      <c r="AL49" s="120"/>
      <c r="AM49" s="120"/>
      <c r="AN49" s="120"/>
      <c r="AO49" s="120"/>
      <c r="AP49" s="120"/>
      <c r="AQ49" s="120"/>
      <c r="AR49" s="120"/>
      <c r="AS49" s="11" t="s">
        <v>10</v>
      </c>
      <c r="AT49" s="120"/>
      <c r="AU49" s="120"/>
      <c r="AV49" s="120"/>
      <c r="AW49" s="120"/>
      <c r="AX49" s="120"/>
      <c r="AY49" s="120"/>
      <c r="AZ49" s="120"/>
      <c r="BA49" s="121"/>
      <c r="BB49" s="122"/>
      <c r="BC49" s="122"/>
      <c r="BD49" s="122"/>
      <c r="BE49" s="122"/>
      <c r="BF49" s="122"/>
      <c r="BG49" s="122"/>
      <c r="BH49" s="122"/>
      <c r="CA49" s="123" t="s">
        <v>13</v>
      </c>
    </row>
    <row r="50" spans="1:79" s="123" customFormat="1" ht="12.75" customHeight="1">
      <c r="A50" s="7"/>
      <c r="B50" s="7"/>
      <c r="C50" s="7"/>
      <c r="D50" s="44" t="s">
        <v>141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6">
        <v>0</v>
      </c>
      <c r="AD50" s="6"/>
      <c r="AE50" s="6"/>
      <c r="AF50" s="6"/>
      <c r="AG50" s="6"/>
      <c r="AH50" s="6"/>
      <c r="AI50" s="6"/>
      <c r="AJ50" s="6"/>
      <c r="AK50" s="6">
        <f>AK51+AK52+AK53</f>
        <v>16000000</v>
      </c>
      <c r="AL50" s="6"/>
      <c r="AM50" s="6"/>
      <c r="AN50" s="6"/>
      <c r="AO50" s="6"/>
      <c r="AP50" s="6"/>
      <c r="AQ50" s="6"/>
      <c r="AR50" s="6"/>
      <c r="AS50" s="6">
        <f>AS51+AS52+AS53</f>
        <v>16000000</v>
      </c>
      <c r="AT50" s="6"/>
      <c r="AU50" s="6"/>
      <c r="AV50" s="6"/>
      <c r="AW50" s="6"/>
      <c r="AX50" s="6"/>
      <c r="AY50" s="6"/>
      <c r="AZ50" s="6"/>
      <c r="BA50" s="121"/>
      <c r="BB50" s="122"/>
      <c r="BC50" s="122"/>
      <c r="BD50" s="122"/>
      <c r="BE50" s="122"/>
      <c r="BF50" s="122"/>
      <c r="BG50" s="122"/>
      <c r="BH50" s="122"/>
    </row>
    <row r="51" spans="1:79" ht="12.75" customHeight="1">
      <c r="A51" s="124"/>
      <c r="B51" s="7"/>
      <c r="C51" s="7"/>
      <c r="D51" s="29" t="s">
        <v>143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1"/>
      <c r="AC51" s="15">
        <v>0</v>
      </c>
      <c r="AD51" s="15"/>
      <c r="AE51" s="15"/>
      <c r="AF51" s="15"/>
      <c r="AG51" s="15"/>
      <c r="AH51" s="15"/>
      <c r="AI51" s="15"/>
      <c r="AJ51" s="15"/>
      <c r="AK51" s="15">
        <v>10000000</v>
      </c>
      <c r="AL51" s="15"/>
      <c r="AM51" s="15"/>
      <c r="AN51" s="15"/>
      <c r="AO51" s="15"/>
      <c r="AP51" s="15"/>
      <c r="AQ51" s="15"/>
      <c r="AR51" s="15"/>
      <c r="AS51" s="15">
        <f>AC51+AK51</f>
        <v>10000000</v>
      </c>
      <c r="AT51" s="15"/>
      <c r="AU51" s="15"/>
      <c r="AV51" s="15"/>
      <c r="AW51" s="15"/>
      <c r="AX51" s="15"/>
      <c r="AY51" s="15"/>
      <c r="AZ51" s="15"/>
      <c r="BA51" s="125"/>
      <c r="BB51" s="125"/>
      <c r="BC51" s="125"/>
      <c r="BD51" s="125"/>
      <c r="BE51" s="125"/>
      <c r="BF51" s="125"/>
      <c r="BG51" s="125"/>
      <c r="BH51" s="125"/>
      <c r="CA51" s="47" t="s">
        <v>14</v>
      </c>
    </row>
    <row r="52" spans="1:79" ht="12.75" customHeight="1">
      <c r="A52" s="7"/>
      <c r="B52" s="7"/>
      <c r="C52" s="7"/>
      <c r="D52" s="29" t="s">
        <v>144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1"/>
      <c r="AC52" s="15">
        <v>0</v>
      </c>
      <c r="AD52" s="15"/>
      <c r="AE52" s="15"/>
      <c r="AF52" s="15"/>
      <c r="AG52" s="15"/>
      <c r="AH52" s="15"/>
      <c r="AI52" s="15"/>
      <c r="AJ52" s="15"/>
      <c r="AK52" s="15">
        <v>5000000</v>
      </c>
      <c r="AL52" s="15"/>
      <c r="AM52" s="15"/>
      <c r="AN52" s="15"/>
      <c r="AO52" s="15"/>
      <c r="AP52" s="15"/>
      <c r="AQ52" s="15"/>
      <c r="AR52" s="15"/>
      <c r="AS52" s="15">
        <f>AC52+AK52</f>
        <v>5000000</v>
      </c>
      <c r="AT52" s="15"/>
      <c r="AU52" s="15"/>
      <c r="AV52" s="15"/>
      <c r="AW52" s="15"/>
      <c r="AX52" s="15"/>
      <c r="AY52" s="15"/>
      <c r="AZ52" s="15"/>
      <c r="BA52" s="125"/>
      <c r="BB52" s="125"/>
      <c r="BC52" s="125"/>
      <c r="BD52" s="125"/>
      <c r="BE52" s="125"/>
      <c r="BF52" s="125"/>
      <c r="BG52" s="125"/>
      <c r="BH52" s="125"/>
    </row>
    <row r="53" spans="1:79" ht="12.75" customHeight="1">
      <c r="A53" s="7"/>
      <c r="B53" s="7"/>
      <c r="C53" s="7"/>
      <c r="D53" s="29" t="s">
        <v>192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1"/>
      <c r="AC53" s="15">
        <v>0</v>
      </c>
      <c r="AD53" s="15"/>
      <c r="AE53" s="15"/>
      <c r="AF53" s="15"/>
      <c r="AG53" s="15"/>
      <c r="AH53" s="15"/>
      <c r="AI53" s="15"/>
      <c r="AJ53" s="15"/>
      <c r="AK53" s="15">
        <v>1000000</v>
      </c>
      <c r="AL53" s="15"/>
      <c r="AM53" s="15"/>
      <c r="AN53" s="15"/>
      <c r="AO53" s="15"/>
      <c r="AP53" s="15"/>
      <c r="AQ53" s="15"/>
      <c r="AR53" s="15"/>
      <c r="AS53" s="15">
        <f>AC53+AK53</f>
        <v>1000000</v>
      </c>
      <c r="AT53" s="15"/>
      <c r="AU53" s="15"/>
      <c r="AV53" s="15"/>
      <c r="AW53" s="15"/>
      <c r="AX53" s="15"/>
      <c r="AY53" s="15"/>
      <c r="AZ53" s="15"/>
      <c r="BA53" s="125"/>
      <c r="BB53" s="125"/>
      <c r="BC53" s="125"/>
      <c r="BD53" s="125"/>
      <c r="BE53" s="125"/>
      <c r="BF53" s="125"/>
      <c r="BG53" s="125"/>
      <c r="BH53" s="125"/>
    </row>
    <row r="54" spans="1:79" ht="12.75" customHeight="1">
      <c r="A54" s="7"/>
      <c r="B54" s="7"/>
      <c r="C54" s="7"/>
      <c r="D54" s="44" t="s">
        <v>142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6">
        <v>0</v>
      </c>
      <c r="AD54" s="6"/>
      <c r="AE54" s="6"/>
      <c r="AF54" s="6"/>
      <c r="AG54" s="6"/>
      <c r="AH54" s="6"/>
      <c r="AI54" s="6"/>
      <c r="AJ54" s="6"/>
      <c r="AK54" s="6">
        <f>AK55+AK56</f>
        <v>45000000</v>
      </c>
      <c r="AL54" s="6"/>
      <c r="AM54" s="6"/>
      <c r="AN54" s="6"/>
      <c r="AO54" s="6"/>
      <c r="AP54" s="6"/>
      <c r="AQ54" s="6"/>
      <c r="AR54" s="6"/>
      <c r="AS54" s="6">
        <f>AS55+AS56</f>
        <v>45000000</v>
      </c>
      <c r="AT54" s="6"/>
      <c r="AU54" s="6"/>
      <c r="AV54" s="6"/>
      <c r="AW54" s="6"/>
      <c r="AX54" s="6"/>
      <c r="AY54" s="6"/>
      <c r="AZ54" s="6"/>
      <c r="BA54" s="125"/>
      <c r="BB54" s="125"/>
      <c r="BC54" s="125"/>
      <c r="BD54" s="125"/>
      <c r="BE54" s="125"/>
      <c r="BF54" s="125"/>
      <c r="BG54" s="125"/>
      <c r="BH54" s="125"/>
    </row>
    <row r="55" spans="1:79" ht="25.5" customHeight="1">
      <c r="A55" s="7"/>
      <c r="B55" s="7"/>
      <c r="C55" s="7"/>
      <c r="D55" s="29" t="s">
        <v>145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1"/>
      <c r="AC55" s="15">
        <v>0</v>
      </c>
      <c r="AD55" s="15"/>
      <c r="AE55" s="15"/>
      <c r="AF55" s="15"/>
      <c r="AG55" s="15"/>
      <c r="AH55" s="15"/>
      <c r="AI55" s="15"/>
      <c r="AJ55" s="15"/>
      <c r="AK55" s="15">
        <v>30000000</v>
      </c>
      <c r="AL55" s="15"/>
      <c r="AM55" s="15"/>
      <c r="AN55" s="15"/>
      <c r="AO55" s="15"/>
      <c r="AP55" s="15"/>
      <c r="AQ55" s="15"/>
      <c r="AR55" s="15"/>
      <c r="AS55" s="15">
        <f>AC55+AK55</f>
        <v>30000000</v>
      </c>
      <c r="AT55" s="15"/>
      <c r="AU55" s="15"/>
      <c r="AV55" s="15"/>
      <c r="AW55" s="15"/>
      <c r="AX55" s="15"/>
      <c r="AY55" s="15"/>
      <c r="AZ55" s="15"/>
      <c r="BA55" s="125"/>
      <c r="BB55" s="125"/>
      <c r="BC55" s="125"/>
      <c r="BD55" s="125"/>
      <c r="BE55" s="125"/>
      <c r="BF55" s="125"/>
      <c r="BG55" s="125"/>
      <c r="BH55" s="125"/>
    </row>
    <row r="56" spans="1:79" ht="25.5" customHeight="1">
      <c r="A56" s="7"/>
      <c r="B56" s="7"/>
      <c r="C56" s="7"/>
      <c r="D56" s="29" t="s">
        <v>146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1"/>
      <c r="AC56" s="15">
        <v>0</v>
      </c>
      <c r="AD56" s="15"/>
      <c r="AE56" s="15"/>
      <c r="AF56" s="15"/>
      <c r="AG56" s="15"/>
      <c r="AH56" s="15"/>
      <c r="AI56" s="15"/>
      <c r="AJ56" s="15"/>
      <c r="AK56" s="15">
        <v>15000000</v>
      </c>
      <c r="AL56" s="15"/>
      <c r="AM56" s="15"/>
      <c r="AN56" s="15"/>
      <c r="AO56" s="15"/>
      <c r="AP56" s="15"/>
      <c r="AQ56" s="15"/>
      <c r="AR56" s="15"/>
      <c r="AS56" s="15">
        <f>AC56+AK56</f>
        <v>15000000</v>
      </c>
      <c r="AT56" s="15"/>
      <c r="AU56" s="15"/>
      <c r="AV56" s="15"/>
      <c r="AW56" s="15"/>
      <c r="AX56" s="15"/>
      <c r="AY56" s="15"/>
      <c r="AZ56" s="15"/>
      <c r="BA56" s="125"/>
      <c r="BB56" s="125"/>
      <c r="BC56" s="125"/>
      <c r="BD56" s="125"/>
      <c r="BE56" s="125"/>
      <c r="BF56" s="125"/>
      <c r="BG56" s="125"/>
      <c r="BH56" s="125"/>
    </row>
    <row r="57" spans="1:79" s="123" customFormat="1">
      <c r="A57" s="16"/>
      <c r="B57" s="16"/>
      <c r="C57" s="16"/>
      <c r="D57" s="44" t="s">
        <v>67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6">
        <v>0</v>
      </c>
      <c r="AD57" s="6"/>
      <c r="AE57" s="6"/>
      <c r="AF57" s="6"/>
      <c r="AG57" s="6"/>
      <c r="AH57" s="6"/>
      <c r="AI57" s="6"/>
      <c r="AJ57" s="6"/>
      <c r="AK57" s="6">
        <f>AK54+AK50</f>
        <v>61000000</v>
      </c>
      <c r="AL57" s="6"/>
      <c r="AM57" s="6"/>
      <c r="AN57" s="6"/>
      <c r="AO57" s="6"/>
      <c r="AP57" s="6"/>
      <c r="AQ57" s="6"/>
      <c r="AR57" s="6"/>
      <c r="AS57" s="6">
        <f>AC57+AK57</f>
        <v>61000000</v>
      </c>
      <c r="AT57" s="6"/>
      <c r="AU57" s="6"/>
      <c r="AV57" s="6"/>
      <c r="AW57" s="6"/>
      <c r="AX57" s="6"/>
      <c r="AY57" s="6"/>
      <c r="AZ57" s="6"/>
      <c r="BA57" s="126"/>
      <c r="BB57" s="126"/>
      <c r="BC57" s="126"/>
      <c r="BD57" s="126"/>
      <c r="BE57" s="126"/>
      <c r="BF57" s="126"/>
      <c r="BG57" s="126"/>
      <c r="BH57" s="126"/>
    </row>
    <row r="59" spans="1:79" ht="15.75" customHeight="1">
      <c r="A59" s="49" t="s">
        <v>41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</row>
    <row r="60" spans="1:79" ht="15" customHeight="1">
      <c r="A60" s="104" t="s">
        <v>132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</row>
    <row r="61" spans="1:79" ht="15.95" customHeight="1">
      <c r="A61" s="96" t="s">
        <v>27</v>
      </c>
      <c r="B61" s="96"/>
      <c r="C61" s="96"/>
      <c r="D61" s="107" t="s">
        <v>33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96" t="s">
        <v>28</v>
      </c>
      <c r="AC61" s="96"/>
      <c r="AD61" s="96"/>
      <c r="AE61" s="96"/>
      <c r="AF61" s="96"/>
      <c r="AG61" s="96"/>
      <c r="AH61" s="96"/>
      <c r="AI61" s="96"/>
      <c r="AJ61" s="96" t="s">
        <v>29</v>
      </c>
      <c r="AK61" s="96"/>
      <c r="AL61" s="96"/>
      <c r="AM61" s="96"/>
      <c r="AN61" s="96"/>
      <c r="AO61" s="96"/>
      <c r="AP61" s="96"/>
      <c r="AQ61" s="96"/>
      <c r="AR61" s="96" t="s">
        <v>26</v>
      </c>
      <c r="AS61" s="96"/>
      <c r="AT61" s="96"/>
      <c r="AU61" s="96"/>
      <c r="AV61" s="96"/>
      <c r="AW61" s="96"/>
      <c r="AX61" s="96"/>
      <c r="AY61" s="96"/>
    </row>
    <row r="62" spans="1:79" ht="18.75" customHeight="1">
      <c r="A62" s="96"/>
      <c r="B62" s="96"/>
      <c r="C62" s="96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3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</row>
    <row r="63" spans="1:79" ht="15.75" customHeight="1">
      <c r="A63" s="96">
        <v>1</v>
      </c>
      <c r="B63" s="96"/>
      <c r="C63" s="96"/>
      <c r="D63" s="114">
        <v>2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B63" s="96">
        <v>3</v>
      </c>
      <c r="AC63" s="96"/>
      <c r="AD63" s="96"/>
      <c r="AE63" s="96"/>
      <c r="AF63" s="96"/>
      <c r="AG63" s="96"/>
      <c r="AH63" s="96"/>
      <c r="AI63" s="96"/>
      <c r="AJ63" s="96">
        <v>4</v>
      </c>
      <c r="AK63" s="96"/>
      <c r="AL63" s="96"/>
      <c r="AM63" s="96"/>
      <c r="AN63" s="96"/>
      <c r="AO63" s="96"/>
      <c r="AP63" s="96"/>
      <c r="AQ63" s="96"/>
      <c r="AR63" s="96">
        <v>5</v>
      </c>
      <c r="AS63" s="96"/>
      <c r="AT63" s="96"/>
      <c r="AU63" s="96"/>
      <c r="AV63" s="96"/>
      <c r="AW63" s="96"/>
      <c r="AX63" s="96"/>
      <c r="AY63" s="96"/>
    </row>
    <row r="64" spans="1:79" ht="12.75" hidden="1" customHeight="1">
      <c r="A64" s="7" t="s">
        <v>6</v>
      </c>
      <c r="B64" s="7"/>
      <c r="C64" s="7"/>
      <c r="D64" s="97" t="s">
        <v>7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9"/>
      <c r="AB64" s="120" t="s">
        <v>8</v>
      </c>
      <c r="AC64" s="120"/>
      <c r="AD64" s="120"/>
      <c r="AE64" s="120"/>
      <c r="AF64" s="120"/>
      <c r="AG64" s="120"/>
      <c r="AH64" s="120"/>
      <c r="AI64" s="120"/>
      <c r="AJ64" s="120" t="s">
        <v>9</v>
      </c>
      <c r="AK64" s="120"/>
      <c r="AL64" s="120"/>
      <c r="AM64" s="120"/>
      <c r="AN64" s="120"/>
      <c r="AO64" s="120"/>
      <c r="AP64" s="120"/>
      <c r="AQ64" s="120"/>
      <c r="AR64" s="120" t="s">
        <v>10</v>
      </c>
      <c r="AS64" s="120"/>
      <c r="AT64" s="120"/>
      <c r="AU64" s="120"/>
      <c r="AV64" s="120"/>
      <c r="AW64" s="120"/>
      <c r="AX64" s="120"/>
      <c r="AY64" s="120"/>
      <c r="CA64" s="47" t="s">
        <v>15</v>
      </c>
    </row>
    <row r="65" spans="1:79" s="123" customFormat="1" ht="12.75" customHeight="1">
      <c r="A65" s="16"/>
      <c r="B65" s="16"/>
      <c r="C65" s="16"/>
      <c r="D65" s="22" t="s">
        <v>26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9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>
        <f>AB65+AJ65</f>
        <v>0</v>
      </c>
      <c r="AS65" s="6"/>
      <c r="AT65" s="6"/>
      <c r="AU65" s="6"/>
      <c r="AV65" s="6"/>
      <c r="AW65" s="6"/>
      <c r="AX65" s="6"/>
      <c r="AY65" s="6"/>
      <c r="CA65" s="123" t="s">
        <v>16</v>
      </c>
    </row>
    <row r="67" spans="1:79" ht="15.75" customHeight="1">
      <c r="A67" s="85" t="s">
        <v>42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</row>
    <row r="68" spans="1:79" ht="30" customHeight="1">
      <c r="A68" s="96" t="s">
        <v>27</v>
      </c>
      <c r="B68" s="96"/>
      <c r="C68" s="96"/>
      <c r="D68" s="96"/>
      <c r="E68" s="96"/>
      <c r="F68" s="96"/>
      <c r="G68" s="114" t="s">
        <v>43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6" t="s">
        <v>2</v>
      </c>
      <c r="AA68" s="96"/>
      <c r="AB68" s="96"/>
      <c r="AC68" s="96"/>
      <c r="AD68" s="96"/>
      <c r="AE68" s="96" t="s">
        <v>1</v>
      </c>
      <c r="AF68" s="96"/>
      <c r="AG68" s="96"/>
      <c r="AH68" s="96"/>
      <c r="AI68" s="96"/>
      <c r="AJ68" s="96"/>
      <c r="AK68" s="96"/>
      <c r="AL68" s="96"/>
      <c r="AM68" s="96"/>
      <c r="AN68" s="96"/>
      <c r="AO68" s="114" t="s">
        <v>28</v>
      </c>
      <c r="AP68" s="115"/>
      <c r="AQ68" s="115"/>
      <c r="AR68" s="115"/>
      <c r="AS68" s="115"/>
      <c r="AT68" s="115"/>
      <c r="AU68" s="115"/>
      <c r="AV68" s="116"/>
      <c r="AW68" s="114" t="s">
        <v>29</v>
      </c>
      <c r="AX68" s="115"/>
      <c r="AY68" s="115"/>
      <c r="AZ68" s="115"/>
      <c r="BA68" s="115"/>
      <c r="BB68" s="115"/>
      <c r="BC68" s="115"/>
      <c r="BD68" s="116"/>
      <c r="BE68" s="114" t="s">
        <v>26</v>
      </c>
      <c r="BF68" s="115"/>
      <c r="BG68" s="115"/>
      <c r="BH68" s="115"/>
      <c r="BI68" s="115"/>
      <c r="BJ68" s="115"/>
      <c r="BK68" s="115"/>
      <c r="BL68" s="116"/>
    </row>
    <row r="69" spans="1:79" ht="15.75" customHeight="1">
      <c r="A69" s="96">
        <v>1</v>
      </c>
      <c r="B69" s="96"/>
      <c r="C69" s="96"/>
      <c r="D69" s="96"/>
      <c r="E69" s="96"/>
      <c r="F69" s="96"/>
      <c r="G69" s="114">
        <v>2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6">
        <v>3</v>
      </c>
      <c r="AA69" s="96"/>
      <c r="AB69" s="96"/>
      <c r="AC69" s="96"/>
      <c r="AD69" s="96"/>
      <c r="AE69" s="96">
        <v>4</v>
      </c>
      <c r="AF69" s="96"/>
      <c r="AG69" s="96"/>
      <c r="AH69" s="96"/>
      <c r="AI69" s="96"/>
      <c r="AJ69" s="96"/>
      <c r="AK69" s="96"/>
      <c r="AL69" s="96"/>
      <c r="AM69" s="96"/>
      <c r="AN69" s="96"/>
      <c r="AO69" s="96">
        <v>5</v>
      </c>
      <c r="AP69" s="96"/>
      <c r="AQ69" s="96"/>
      <c r="AR69" s="96"/>
      <c r="AS69" s="96"/>
      <c r="AT69" s="96"/>
      <c r="AU69" s="96"/>
      <c r="AV69" s="96"/>
      <c r="AW69" s="96">
        <v>6</v>
      </c>
      <c r="AX69" s="96"/>
      <c r="AY69" s="96"/>
      <c r="AZ69" s="96"/>
      <c r="BA69" s="96"/>
      <c r="BB69" s="96"/>
      <c r="BC69" s="96"/>
      <c r="BD69" s="96"/>
      <c r="BE69" s="96">
        <v>7</v>
      </c>
      <c r="BF69" s="96"/>
      <c r="BG69" s="96"/>
      <c r="BH69" s="96"/>
      <c r="BI69" s="96"/>
      <c r="BJ69" s="96"/>
      <c r="BK69" s="96"/>
      <c r="BL69" s="96"/>
    </row>
    <row r="70" spans="1:79" ht="12.75" hidden="1" customHeight="1">
      <c r="A70" s="7" t="s">
        <v>32</v>
      </c>
      <c r="B70" s="7"/>
      <c r="C70" s="7"/>
      <c r="D70" s="7"/>
      <c r="E70" s="7"/>
      <c r="F70" s="7"/>
      <c r="G70" s="97" t="s">
        <v>7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7" t="s">
        <v>19</v>
      </c>
      <c r="AA70" s="7"/>
      <c r="AB70" s="7"/>
      <c r="AC70" s="7"/>
      <c r="AD70" s="7"/>
      <c r="AE70" s="127" t="s">
        <v>31</v>
      </c>
      <c r="AF70" s="127"/>
      <c r="AG70" s="127"/>
      <c r="AH70" s="127"/>
      <c r="AI70" s="127"/>
      <c r="AJ70" s="127"/>
      <c r="AK70" s="127"/>
      <c r="AL70" s="127"/>
      <c r="AM70" s="127"/>
      <c r="AN70" s="97"/>
      <c r="AO70" s="120" t="s">
        <v>8</v>
      </c>
      <c r="AP70" s="120"/>
      <c r="AQ70" s="120"/>
      <c r="AR70" s="120"/>
      <c r="AS70" s="120"/>
      <c r="AT70" s="120"/>
      <c r="AU70" s="120"/>
      <c r="AV70" s="120"/>
      <c r="AW70" s="120" t="s">
        <v>30</v>
      </c>
      <c r="AX70" s="120"/>
      <c r="AY70" s="120"/>
      <c r="AZ70" s="120"/>
      <c r="BA70" s="120"/>
      <c r="BB70" s="120"/>
      <c r="BC70" s="120"/>
      <c r="BD70" s="120"/>
      <c r="BE70" s="120" t="s">
        <v>69</v>
      </c>
      <c r="BF70" s="120"/>
      <c r="BG70" s="120"/>
      <c r="BH70" s="120"/>
      <c r="BI70" s="120"/>
      <c r="BJ70" s="120"/>
      <c r="BK70" s="120"/>
      <c r="BL70" s="120"/>
      <c r="CA70" s="47" t="s">
        <v>17</v>
      </c>
    </row>
    <row r="71" spans="1:79" s="123" customFormat="1" ht="12.75" customHeight="1">
      <c r="A71" s="16">
        <v>0</v>
      </c>
      <c r="B71" s="16"/>
      <c r="C71" s="16"/>
      <c r="D71" s="16"/>
      <c r="E71" s="16"/>
      <c r="F71" s="16"/>
      <c r="G71" s="22" t="s">
        <v>141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  <c r="Z71" s="20"/>
      <c r="AA71" s="20"/>
      <c r="AB71" s="20"/>
      <c r="AC71" s="20"/>
      <c r="AD71" s="20"/>
      <c r="AE71" s="21"/>
      <c r="AF71" s="21"/>
      <c r="AG71" s="21"/>
      <c r="AH71" s="21"/>
      <c r="AI71" s="21"/>
      <c r="AJ71" s="21"/>
      <c r="AK71" s="21"/>
      <c r="AL71" s="21"/>
      <c r="AM71" s="21"/>
      <c r="AN71" s="22"/>
      <c r="AO71" s="6"/>
      <c r="AP71" s="6"/>
      <c r="AQ71" s="6"/>
      <c r="AR71" s="6"/>
      <c r="AS71" s="6"/>
      <c r="AT71" s="6"/>
      <c r="AU71" s="6"/>
      <c r="AV71" s="6"/>
      <c r="AW71" s="6">
        <f>AW72+AW85+AW132</f>
        <v>16000000</v>
      </c>
      <c r="AX71" s="6"/>
      <c r="AY71" s="6"/>
      <c r="AZ71" s="6"/>
      <c r="BA71" s="6"/>
      <c r="BB71" s="6"/>
      <c r="BC71" s="6"/>
      <c r="BD71" s="6"/>
      <c r="BE71" s="6">
        <f>BE72+BE85+BE132</f>
        <v>16000000</v>
      </c>
      <c r="BF71" s="6"/>
      <c r="BG71" s="6"/>
      <c r="BH71" s="6"/>
      <c r="BI71" s="6"/>
      <c r="BJ71" s="6"/>
      <c r="BK71" s="6"/>
      <c r="BL71" s="6"/>
      <c r="CA71" s="123" t="s">
        <v>18</v>
      </c>
    </row>
    <row r="72" spans="1:79" ht="25.5" customHeight="1">
      <c r="A72" s="16">
        <v>0</v>
      </c>
      <c r="B72" s="16"/>
      <c r="C72" s="16"/>
      <c r="D72" s="16"/>
      <c r="E72" s="16"/>
      <c r="F72" s="16"/>
      <c r="G72" s="22" t="s">
        <v>147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9"/>
      <c r="Z72" s="20"/>
      <c r="AA72" s="20"/>
      <c r="AB72" s="20"/>
      <c r="AC72" s="20"/>
      <c r="AD72" s="20"/>
      <c r="AE72" s="21"/>
      <c r="AF72" s="21"/>
      <c r="AG72" s="21"/>
      <c r="AH72" s="21"/>
      <c r="AI72" s="21"/>
      <c r="AJ72" s="21"/>
      <c r="AK72" s="21"/>
      <c r="AL72" s="21"/>
      <c r="AM72" s="21"/>
      <c r="AN72" s="22"/>
      <c r="AO72" s="6"/>
      <c r="AP72" s="6"/>
      <c r="AQ72" s="6"/>
      <c r="AR72" s="6"/>
      <c r="AS72" s="6"/>
      <c r="AT72" s="6"/>
      <c r="AU72" s="6"/>
      <c r="AV72" s="6"/>
      <c r="AW72" s="6">
        <f>AW74</f>
        <v>10000000</v>
      </c>
      <c r="AX72" s="6"/>
      <c r="AY72" s="6"/>
      <c r="AZ72" s="6"/>
      <c r="BA72" s="6"/>
      <c r="BB72" s="6"/>
      <c r="BC72" s="6"/>
      <c r="BD72" s="6"/>
      <c r="BE72" s="6">
        <f>AW72</f>
        <v>10000000</v>
      </c>
      <c r="BF72" s="6"/>
      <c r="BG72" s="6"/>
      <c r="BH72" s="6"/>
      <c r="BI72" s="6"/>
      <c r="BJ72" s="6"/>
      <c r="BK72" s="6"/>
      <c r="BL72" s="6"/>
    </row>
    <row r="73" spans="1:79" ht="12.75" customHeight="1">
      <c r="A73" s="16">
        <v>0</v>
      </c>
      <c r="B73" s="16"/>
      <c r="C73" s="16"/>
      <c r="D73" s="16"/>
      <c r="E73" s="16"/>
      <c r="F73" s="16"/>
      <c r="G73" s="17" t="s">
        <v>68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9"/>
      <c r="Z73" s="20"/>
      <c r="AA73" s="20"/>
      <c r="AB73" s="20"/>
      <c r="AC73" s="20"/>
      <c r="AD73" s="20"/>
      <c r="AE73" s="21"/>
      <c r="AF73" s="21"/>
      <c r="AG73" s="21"/>
      <c r="AH73" s="21"/>
      <c r="AI73" s="21"/>
      <c r="AJ73" s="21"/>
      <c r="AK73" s="21"/>
      <c r="AL73" s="21"/>
      <c r="AM73" s="21"/>
      <c r="AN73" s="22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79" ht="33" customHeight="1">
      <c r="A74" s="7" t="s">
        <v>167</v>
      </c>
      <c r="B74" s="7"/>
      <c r="C74" s="7"/>
      <c r="D74" s="7"/>
      <c r="E74" s="7"/>
      <c r="F74" s="7"/>
      <c r="G74" s="29" t="s">
        <v>85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11" t="s">
        <v>70</v>
      </c>
      <c r="AA74" s="11"/>
      <c r="AB74" s="11"/>
      <c r="AC74" s="11"/>
      <c r="AD74" s="11"/>
      <c r="AE74" s="12" t="s">
        <v>71</v>
      </c>
      <c r="AF74" s="13"/>
      <c r="AG74" s="13"/>
      <c r="AH74" s="13"/>
      <c r="AI74" s="13"/>
      <c r="AJ74" s="13"/>
      <c r="AK74" s="13"/>
      <c r="AL74" s="13"/>
      <c r="AM74" s="13"/>
      <c r="AN74" s="14"/>
      <c r="AO74" s="15">
        <v>0</v>
      </c>
      <c r="AP74" s="15"/>
      <c r="AQ74" s="15"/>
      <c r="AR74" s="15"/>
      <c r="AS74" s="15"/>
      <c r="AT74" s="15"/>
      <c r="AU74" s="15"/>
      <c r="AV74" s="15"/>
      <c r="AW74" s="15">
        <v>10000000</v>
      </c>
      <c r="AX74" s="15"/>
      <c r="AY74" s="15"/>
      <c r="AZ74" s="15"/>
      <c r="BA74" s="15"/>
      <c r="BB74" s="15"/>
      <c r="BC74" s="15"/>
      <c r="BD74" s="15"/>
      <c r="BE74" s="15">
        <f>AW74</f>
        <v>10000000</v>
      </c>
      <c r="BF74" s="15"/>
      <c r="BG74" s="15"/>
      <c r="BH74" s="15"/>
      <c r="BI74" s="15"/>
      <c r="BJ74" s="15"/>
      <c r="BK74" s="15"/>
      <c r="BL74" s="15"/>
    </row>
    <row r="75" spans="1:79" ht="36" customHeight="1">
      <c r="A75" s="7" t="s">
        <v>167</v>
      </c>
      <c r="B75" s="7"/>
      <c r="C75" s="7"/>
      <c r="D75" s="7"/>
      <c r="E75" s="7"/>
      <c r="F75" s="7"/>
      <c r="G75" s="29" t="s">
        <v>86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11" t="s">
        <v>70</v>
      </c>
      <c r="AA75" s="11"/>
      <c r="AB75" s="11"/>
      <c r="AC75" s="11"/>
      <c r="AD75" s="11"/>
      <c r="AE75" s="12" t="s">
        <v>73</v>
      </c>
      <c r="AF75" s="13"/>
      <c r="AG75" s="13"/>
      <c r="AH75" s="13"/>
      <c r="AI75" s="13"/>
      <c r="AJ75" s="13"/>
      <c r="AK75" s="13"/>
      <c r="AL75" s="13"/>
      <c r="AM75" s="13"/>
      <c r="AN75" s="14"/>
      <c r="AO75" s="15">
        <v>0</v>
      </c>
      <c r="AP75" s="15"/>
      <c r="AQ75" s="15"/>
      <c r="AR75" s="15"/>
      <c r="AS75" s="15"/>
      <c r="AT75" s="15"/>
      <c r="AU75" s="15"/>
      <c r="AV75" s="15"/>
      <c r="AW75" s="15">
        <v>6577900</v>
      </c>
      <c r="AX75" s="15"/>
      <c r="AY75" s="15"/>
      <c r="AZ75" s="15"/>
      <c r="BA75" s="15"/>
      <c r="BB75" s="15"/>
      <c r="BC75" s="15"/>
      <c r="BD75" s="15"/>
      <c r="BE75" s="15">
        <f t="shared" ref="BE75:BE76" si="0">AW75</f>
        <v>6577900</v>
      </c>
      <c r="BF75" s="15"/>
      <c r="BG75" s="15"/>
      <c r="BH75" s="15"/>
      <c r="BI75" s="15"/>
      <c r="BJ75" s="15"/>
      <c r="BK75" s="15"/>
      <c r="BL75" s="15"/>
    </row>
    <row r="76" spans="1:79" ht="30.75" customHeight="1">
      <c r="A76" s="7" t="s">
        <v>167</v>
      </c>
      <c r="B76" s="7"/>
      <c r="C76" s="7"/>
      <c r="D76" s="7"/>
      <c r="E76" s="7"/>
      <c r="F76" s="7"/>
      <c r="G76" s="29" t="s">
        <v>160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11" t="s">
        <v>70</v>
      </c>
      <c r="AA76" s="11"/>
      <c r="AB76" s="11"/>
      <c r="AC76" s="11"/>
      <c r="AD76" s="11"/>
      <c r="AE76" s="12" t="s">
        <v>73</v>
      </c>
      <c r="AF76" s="13"/>
      <c r="AG76" s="13"/>
      <c r="AH76" s="13"/>
      <c r="AI76" s="13"/>
      <c r="AJ76" s="13"/>
      <c r="AK76" s="13"/>
      <c r="AL76" s="13"/>
      <c r="AM76" s="13"/>
      <c r="AN76" s="14"/>
      <c r="AO76" s="15">
        <v>0</v>
      </c>
      <c r="AP76" s="15"/>
      <c r="AQ76" s="15"/>
      <c r="AR76" s="15"/>
      <c r="AS76" s="15"/>
      <c r="AT76" s="15"/>
      <c r="AU76" s="15"/>
      <c r="AV76" s="15"/>
      <c r="AW76" s="15">
        <v>3422100</v>
      </c>
      <c r="AX76" s="15"/>
      <c r="AY76" s="15"/>
      <c r="AZ76" s="15"/>
      <c r="BA76" s="15"/>
      <c r="BB76" s="15"/>
      <c r="BC76" s="15"/>
      <c r="BD76" s="15"/>
      <c r="BE76" s="15">
        <f t="shared" si="0"/>
        <v>3422100</v>
      </c>
      <c r="BF76" s="15"/>
      <c r="BG76" s="15"/>
      <c r="BH76" s="15"/>
      <c r="BI76" s="15"/>
      <c r="BJ76" s="15"/>
      <c r="BK76" s="15"/>
      <c r="BL76" s="15"/>
    </row>
    <row r="77" spans="1:79" ht="12.75" customHeight="1">
      <c r="A77" s="16">
        <v>0</v>
      </c>
      <c r="B77" s="16"/>
      <c r="C77" s="16"/>
      <c r="D77" s="16"/>
      <c r="E77" s="16"/>
      <c r="F77" s="16"/>
      <c r="G77" s="32" t="s">
        <v>87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4"/>
      <c r="Z77" s="20"/>
      <c r="AA77" s="20"/>
      <c r="AB77" s="20"/>
      <c r="AC77" s="20"/>
      <c r="AD77" s="20"/>
      <c r="AE77" s="32"/>
      <c r="AF77" s="33"/>
      <c r="AG77" s="33"/>
      <c r="AH77" s="33"/>
      <c r="AI77" s="33"/>
      <c r="AJ77" s="33"/>
      <c r="AK77" s="33"/>
      <c r="AL77" s="33"/>
      <c r="AM77" s="33"/>
      <c r="AN77" s="34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79" ht="25.5" customHeight="1">
      <c r="A78" s="7" t="s">
        <v>167</v>
      </c>
      <c r="B78" s="7"/>
      <c r="C78" s="7"/>
      <c r="D78" s="7"/>
      <c r="E78" s="7"/>
      <c r="F78" s="7"/>
      <c r="G78" s="29" t="s">
        <v>149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11" t="s">
        <v>148</v>
      </c>
      <c r="AA78" s="11"/>
      <c r="AB78" s="11"/>
      <c r="AC78" s="11"/>
      <c r="AD78" s="11"/>
      <c r="AE78" s="12" t="s">
        <v>84</v>
      </c>
      <c r="AF78" s="23"/>
      <c r="AG78" s="23"/>
      <c r="AH78" s="23"/>
      <c r="AI78" s="23"/>
      <c r="AJ78" s="23"/>
      <c r="AK78" s="23"/>
      <c r="AL78" s="23"/>
      <c r="AM78" s="23"/>
      <c r="AN78" s="24"/>
      <c r="AO78" s="15">
        <v>0</v>
      </c>
      <c r="AP78" s="15"/>
      <c r="AQ78" s="15"/>
      <c r="AR78" s="15"/>
      <c r="AS78" s="15"/>
      <c r="AT78" s="15"/>
      <c r="AU78" s="15"/>
      <c r="AV78" s="15"/>
      <c r="AW78" s="11">
        <v>1</v>
      </c>
      <c r="AX78" s="11"/>
      <c r="AY78" s="11"/>
      <c r="AZ78" s="11"/>
      <c r="BA78" s="11"/>
      <c r="BB78" s="11"/>
      <c r="BC78" s="11"/>
      <c r="BD78" s="11"/>
      <c r="BE78" s="11">
        <f>AW78</f>
        <v>1</v>
      </c>
      <c r="BF78" s="11"/>
      <c r="BG78" s="11"/>
      <c r="BH78" s="11"/>
      <c r="BI78" s="11"/>
      <c r="BJ78" s="11"/>
      <c r="BK78" s="11"/>
      <c r="BL78" s="11"/>
    </row>
    <row r="79" spans="1:79" ht="39.75" customHeight="1">
      <c r="A79" s="7" t="s">
        <v>167</v>
      </c>
      <c r="B79" s="7"/>
      <c r="C79" s="7"/>
      <c r="D79" s="7"/>
      <c r="E79" s="7"/>
      <c r="F79" s="7"/>
      <c r="G79" s="29" t="s">
        <v>161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11" t="s">
        <v>100</v>
      </c>
      <c r="AA79" s="11"/>
      <c r="AB79" s="11"/>
      <c r="AC79" s="11"/>
      <c r="AD79" s="11"/>
      <c r="AE79" s="12" t="s">
        <v>84</v>
      </c>
      <c r="AF79" s="23"/>
      <c r="AG79" s="23"/>
      <c r="AH79" s="23"/>
      <c r="AI79" s="23"/>
      <c r="AJ79" s="23"/>
      <c r="AK79" s="23"/>
      <c r="AL79" s="23"/>
      <c r="AM79" s="23"/>
      <c r="AN79" s="24"/>
      <c r="AO79" s="15">
        <v>0</v>
      </c>
      <c r="AP79" s="15"/>
      <c r="AQ79" s="15"/>
      <c r="AR79" s="15"/>
      <c r="AS79" s="15"/>
      <c r="AT79" s="15"/>
      <c r="AU79" s="15"/>
      <c r="AV79" s="15"/>
      <c r="AW79" s="11">
        <v>755.4</v>
      </c>
      <c r="AX79" s="11"/>
      <c r="AY79" s="11"/>
      <c r="AZ79" s="11"/>
      <c r="BA79" s="11"/>
      <c r="BB79" s="11"/>
      <c r="BC79" s="11"/>
      <c r="BD79" s="11"/>
      <c r="BE79" s="15">
        <f t="shared" ref="BE79" si="1">AW79</f>
        <v>755.4</v>
      </c>
      <c r="BF79" s="15"/>
      <c r="BG79" s="15"/>
      <c r="BH79" s="15"/>
      <c r="BI79" s="15"/>
      <c r="BJ79" s="15"/>
      <c r="BK79" s="15"/>
      <c r="BL79" s="15"/>
    </row>
    <row r="80" spans="1:79" ht="12.75" customHeight="1">
      <c r="A80" s="16">
        <v>0</v>
      </c>
      <c r="B80" s="16"/>
      <c r="C80" s="16"/>
      <c r="D80" s="16"/>
      <c r="E80" s="16"/>
      <c r="F80" s="16"/>
      <c r="G80" s="32" t="s">
        <v>101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4"/>
      <c r="Z80" s="20"/>
      <c r="AA80" s="20"/>
      <c r="AB80" s="20"/>
      <c r="AC80" s="20"/>
      <c r="AD80" s="20"/>
      <c r="AE80" s="32"/>
      <c r="AF80" s="33"/>
      <c r="AG80" s="33"/>
      <c r="AH80" s="33"/>
      <c r="AI80" s="33"/>
      <c r="AJ80" s="33"/>
      <c r="AK80" s="33"/>
      <c r="AL80" s="33"/>
      <c r="AM80" s="33"/>
      <c r="AN80" s="34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80" ht="28.5" customHeight="1">
      <c r="A81" s="7" t="s">
        <v>167</v>
      </c>
      <c r="B81" s="7"/>
      <c r="C81" s="7"/>
      <c r="D81" s="7"/>
      <c r="E81" s="7"/>
      <c r="F81" s="7"/>
      <c r="G81" s="29" t="s">
        <v>114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  <c r="Z81" s="11" t="s">
        <v>70</v>
      </c>
      <c r="AA81" s="11"/>
      <c r="AB81" s="11"/>
      <c r="AC81" s="11"/>
      <c r="AD81" s="11"/>
      <c r="AE81" s="12" t="s">
        <v>84</v>
      </c>
      <c r="AF81" s="13"/>
      <c r="AG81" s="13"/>
      <c r="AH81" s="13"/>
      <c r="AI81" s="13"/>
      <c r="AJ81" s="13"/>
      <c r="AK81" s="13"/>
      <c r="AL81" s="13"/>
      <c r="AM81" s="13"/>
      <c r="AN81" s="14"/>
      <c r="AO81" s="15">
        <v>0</v>
      </c>
      <c r="AP81" s="15"/>
      <c r="AQ81" s="15"/>
      <c r="AR81" s="15"/>
      <c r="AS81" s="15"/>
      <c r="AT81" s="15"/>
      <c r="AU81" s="15"/>
      <c r="AV81" s="15"/>
      <c r="AW81" s="15">
        <f>AW75/AW78</f>
        <v>6577900</v>
      </c>
      <c r="AX81" s="15"/>
      <c r="AY81" s="15"/>
      <c r="AZ81" s="15"/>
      <c r="BA81" s="15"/>
      <c r="BB81" s="15"/>
      <c r="BC81" s="15"/>
      <c r="BD81" s="15"/>
      <c r="BE81" s="15">
        <f>AW81</f>
        <v>6577900</v>
      </c>
      <c r="BF81" s="15"/>
      <c r="BG81" s="15"/>
      <c r="BH81" s="15"/>
      <c r="BI81" s="15"/>
      <c r="BJ81" s="15"/>
      <c r="BK81" s="15"/>
      <c r="BL81" s="15"/>
    </row>
    <row r="82" spans="1:80" ht="39.75" customHeight="1">
      <c r="A82" s="7" t="s">
        <v>167</v>
      </c>
      <c r="B82" s="7"/>
      <c r="C82" s="7"/>
      <c r="D82" s="7"/>
      <c r="E82" s="7"/>
      <c r="F82" s="7"/>
      <c r="G82" s="29" t="s">
        <v>162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  <c r="Z82" s="11" t="s">
        <v>70</v>
      </c>
      <c r="AA82" s="11"/>
      <c r="AB82" s="11"/>
      <c r="AC82" s="11"/>
      <c r="AD82" s="11"/>
      <c r="AE82" s="12" t="s">
        <v>84</v>
      </c>
      <c r="AF82" s="13"/>
      <c r="AG82" s="13"/>
      <c r="AH82" s="13"/>
      <c r="AI82" s="13"/>
      <c r="AJ82" s="13"/>
      <c r="AK82" s="13"/>
      <c r="AL82" s="13"/>
      <c r="AM82" s="13"/>
      <c r="AN82" s="14"/>
      <c r="AO82" s="15">
        <v>0</v>
      </c>
      <c r="AP82" s="15"/>
      <c r="AQ82" s="15"/>
      <c r="AR82" s="15"/>
      <c r="AS82" s="15"/>
      <c r="AT82" s="15"/>
      <c r="AU82" s="15"/>
      <c r="AV82" s="15"/>
      <c r="AW82" s="15">
        <f>AW76/AW79</f>
        <v>4530.1826846703734</v>
      </c>
      <c r="AX82" s="15"/>
      <c r="AY82" s="15"/>
      <c r="AZ82" s="15"/>
      <c r="BA82" s="15"/>
      <c r="BB82" s="15"/>
      <c r="BC82" s="15"/>
      <c r="BD82" s="15"/>
      <c r="BE82" s="15">
        <f t="shared" ref="BE82" si="2">AW82</f>
        <v>4530.1826846703734</v>
      </c>
      <c r="BF82" s="15"/>
      <c r="BG82" s="15"/>
      <c r="BH82" s="15"/>
      <c r="BI82" s="15"/>
      <c r="BJ82" s="15"/>
      <c r="BK82" s="15"/>
      <c r="BL82" s="15"/>
    </row>
    <row r="83" spans="1:80" ht="12.75" customHeight="1">
      <c r="A83" s="16">
        <v>0</v>
      </c>
      <c r="B83" s="16"/>
      <c r="C83" s="16"/>
      <c r="D83" s="16"/>
      <c r="E83" s="16"/>
      <c r="F83" s="16"/>
      <c r="G83" s="32" t="s">
        <v>115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4"/>
      <c r="Z83" s="20"/>
      <c r="AA83" s="20"/>
      <c r="AB83" s="20"/>
      <c r="AC83" s="20"/>
      <c r="AD83" s="20"/>
      <c r="AE83" s="32"/>
      <c r="AF83" s="33"/>
      <c r="AG83" s="33"/>
      <c r="AH83" s="33"/>
      <c r="AI83" s="33"/>
      <c r="AJ83" s="33"/>
      <c r="AK83" s="33"/>
      <c r="AL83" s="33"/>
      <c r="AM83" s="33"/>
      <c r="AN83" s="34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80" ht="30" customHeight="1">
      <c r="A84" s="7" t="s">
        <v>167</v>
      </c>
      <c r="B84" s="7"/>
      <c r="C84" s="7"/>
      <c r="D84" s="7"/>
      <c r="E84" s="7"/>
      <c r="F84" s="7"/>
      <c r="G84" s="29" t="s">
        <v>121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1"/>
      <c r="Z84" s="11" t="s">
        <v>117</v>
      </c>
      <c r="AA84" s="11"/>
      <c r="AB84" s="11"/>
      <c r="AC84" s="11"/>
      <c r="AD84" s="11"/>
      <c r="AE84" s="12" t="s">
        <v>104</v>
      </c>
      <c r="AF84" s="13"/>
      <c r="AG84" s="13"/>
      <c r="AH84" s="13"/>
      <c r="AI84" s="13"/>
      <c r="AJ84" s="13"/>
      <c r="AK84" s="13"/>
      <c r="AL84" s="13"/>
      <c r="AM84" s="13"/>
      <c r="AN84" s="14"/>
      <c r="AO84" s="15">
        <v>0</v>
      </c>
      <c r="AP84" s="15"/>
      <c r="AQ84" s="15"/>
      <c r="AR84" s="15"/>
      <c r="AS84" s="15"/>
      <c r="AT84" s="15"/>
      <c r="AU84" s="15"/>
      <c r="AV84" s="15"/>
      <c r="AW84" s="28">
        <f>ROUND(AW72/2090407.21*100,2)</f>
        <v>478.38</v>
      </c>
      <c r="AX84" s="28"/>
      <c r="AY84" s="28"/>
      <c r="AZ84" s="28"/>
      <c r="BA84" s="28"/>
      <c r="BB84" s="28"/>
      <c r="BC84" s="28"/>
      <c r="BD84" s="28"/>
      <c r="BE84" s="28">
        <f>AW84</f>
        <v>478.38</v>
      </c>
      <c r="BF84" s="28"/>
      <c r="BG84" s="28"/>
      <c r="BH84" s="28"/>
      <c r="BI84" s="28"/>
      <c r="BJ84" s="28"/>
      <c r="BK84" s="28"/>
      <c r="BL84" s="28"/>
    </row>
    <row r="85" spans="1:80" ht="20.25" customHeight="1">
      <c r="A85" s="16">
        <v>0</v>
      </c>
      <c r="B85" s="16"/>
      <c r="C85" s="16"/>
      <c r="D85" s="16"/>
      <c r="E85" s="16"/>
      <c r="F85" s="16"/>
      <c r="G85" s="22" t="s">
        <v>150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9"/>
      <c r="Z85" s="20"/>
      <c r="AA85" s="20"/>
      <c r="AB85" s="20"/>
      <c r="AC85" s="20"/>
      <c r="AD85" s="20"/>
      <c r="AE85" s="21"/>
      <c r="AF85" s="21"/>
      <c r="AG85" s="21"/>
      <c r="AH85" s="21"/>
      <c r="AI85" s="21"/>
      <c r="AJ85" s="21"/>
      <c r="AK85" s="21"/>
      <c r="AL85" s="21"/>
      <c r="AM85" s="21"/>
      <c r="AN85" s="22"/>
      <c r="AO85" s="6"/>
      <c r="AP85" s="6"/>
      <c r="AQ85" s="6"/>
      <c r="AR85" s="6"/>
      <c r="AS85" s="6"/>
      <c r="AT85" s="6"/>
      <c r="AU85" s="6"/>
      <c r="AV85" s="6"/>
      <c r="AW85" s="6">
        <f>AW87</f>
        <v>5000000</v>
      </c>
      <c r="AX85" s="6"/>
      <c r="AY85" s="6"/>
      <c r="AZ85" s="6"/>
      <c r="BA85" s="6"/>
      <c r="BB85" s="6"/>
      <c r="BC85" s="6"/>
      <c r="BD85" s="6"/>
      <c r="BE85" s="6">
        <f>AW85</f>
        <v>5000000</v>
      </c>
      <c r="BF85" s="6"/>
      <c r="BG85" s="6"/>
      <c r="BH85" s="6"/>
      <c r="BI85" s="6"/>
      <c r="BJ85" s="6"/>
      <c r="BK85" s="6"/>
      <c r="BL85" s="6"/>
      <c r="CB85" s="128"/>
    </row>
    <row r="86" spans="1:80" ht="12.75" customHeight="1">
      <c r="A86" s="16">
        <v>0</v>
      </c>
      <c r="B86" s="16"/>
      <c r="C86" s="16"/>
      <c r="D86" s="16"/>
      <c r="E86" s="16"/>
      <c r="F86" s="16"/>
      <c r="G86" s="17" t="s">
        <v>68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9"/>
      <c r="Z86" s="20"/>
      <c r="AA86" s="20"/>
      <c r="AB86" s="20"/>
      <c r="AC86" s="20"/>
      <c r="AD86" s="20"/>
      <c r="AE86" s="21"/>
      <c r="AF86" s="21"/>
      <c r="AG86" s="21"/>
      <c r="AH86" s="21"/>
      <c r="AI86" s="21"/>
      <c r="AJ86" s="21"/>
      <c r="AK86" s="21"/>
      <c r="AL86" s="21"/>
      <c r="AM86" s="21"/>
      <c r="AN86" s="22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CB86" s="128"/>
    </row>
    <row r="87" spans="1:80" ht="24.75" customHeight="1">
      <c r="A87" s="7" t="s">
        <v>166</v>
      </c>
      <c r="B87" s="7"/>
      <c r="C87" s="7"/>
      <c r="D87" s="7"/>
      <c r="E87" s="7"/>
      <c r="F87" s="7"/>
      <c r="G87" s="29" t="s">
        <v>151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1"/>
      <c r="Z87" s="11" t="s">
        <v>70</v>
      </c>
      <c r="AA87" s="11"/>
      <c r="AB87" s="11"/>
      <c r="AC87" s="11"/>
      <c r="AD87" s="11"/>
      <c r="AE87" s="12" t="s">
        <v>71</v>
      </c>
      <c r="AF87" s="13"/>
      <c r="AG87" s="13"/>
      <c r="AH87" s="13"/>
      <c r="AI87" s="13"/>
      <c r="AJ87" s="13"/>
      <c r="AK87" s="13"/>
      <c r="AL87" s="13"/>
      <c r="AM87" s="13"/>
      <c r="AN87" s="14"/>
      <c r="AO87" s="15">
        <v>0</v>
      </c>
      <c r="AP87" s="15"/>
      <c r="AQ87" s="15"/>
      <c r="AR87" s="15"/>
      <c r="AS87" s="15"/>
      <c r="AT87" s="15"/>
      <c r="AU87" s="15"/>
      <c r="AV87" s="15"/>
      <c r="AW87" s="15">
        <v>5000000</v>
      </c>
      <c r="AX87" s="15"/>
      <c r="AY87" s="15"/>
      <c r="AZ87" s="15"/>
      <c r="BA87" s="15"/>
      <c r="BB87" s="15"/>
      <c r="BC87" s="15"/>
      <c r="BD87" s="15"/>
      <c r="BE87" s="15">
        <f>AW87</f>
        <v>5000000</v>
      </c>
      <c r="BF87" s="15"/>
      <c r="BG87" s="15"/>
      <c r="BH87" s="15"/>
      <c r="BI87" s="15"/>
      <c r="BJ87" s="15"/>
      <c r="BK87" s="15"/>
      <c r="BL87" s="15"/>
      <c r="CB87" s="128"/>
    </row>
    <row r="88" spans="1:80" ht="12.75" customHeight="1">
      <c r="A88" s="7" t="s">
        <v>166</v>
      </c>
      <c r="B88" s="7"/>
      <c r="C88" s="7"/>
      <c r="D88" s="7"/>
      <c r="E88" s="7"/>
      <c r="F88" s="7"/>
      <c r="G88" s="29" t="s">
        <v>163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1"/>
      <c r="Z88" s="11" t="s">
        <v>70</v>
      </c>
      <c r="AA88" s="11"/>
      <c r="AB88" s="11"/>
      <c r="AC88" s="11"/>
      <c r="AD88" s="11"/>
      <c r="AE88" s="12" t="s">
        <v>73</v>
      </c>
      <c r="AF88" s="13"/>
      <c r="AG88" s="13"/>
      <c r="AH88" s="13"/>
      <c r="AI88" s="13"/>
      <c r="AJ88" s="13"/>
      <c r="AK88" s="13"/>
      <c r="AL88" s="13"/>
      <c r="AM88" s="13"/>
      <c r="AN88" s="14"/>
      <c r="AO88" s="1"/>
      <c r="AP88" s="2"/>
      <c r="AQ88" s="2"/>
      <c r="AR88" s="2"/>
      <c r="AS88" s="2"/>
      <c r="AT88" s="2"/>
      <c r="AU88" s="2"/>
      <c r="AV88" s="3"/>
      <c r="AW88" s="15">
        <v>1074000</v>
      </c>
      <c r="AX88" s="15"/>
      <c r="AY88" s="15"/>
      <c r="AZ88" s="15"/>
      <c r="BA88" s="15"/>
      <c r="BB88" s="15"/>
      <c r="BC88" s="15"/>
      <c r="BD88" s="15"/>
      <c r="BE88" s="15">
        <f t="shared" ref="BE88:BE99" si="3">AW88</f>
        <v>1074000</v>
      </c>
      <c r="BF88" s="15"/>
      <c r="BG88" s="15"/>
      <c r="BH88" s="15"/>
      <c r="BI88" s="15"/>
      <c r="BJ88" s="15"/>
      <c r="BK88" s="15"/>
      <c r="BL88" s="15"/>
      <c r="CB88" s="128"/>
    </row>
    <row r="89" spans="1:80" ht="12.75" customHeight="1">
      <c r="A89" s="7" t="s">
        <v>166</v>
      </c>
      <c r="B89" s="7"/>
      <c r="C89" s="7"/>
      <c r="D89" s="7"/>
      <c r="E89" s="7"/>
      <c r="F89" s="7"/>
      <c r="G89" s="29" t="s">
        <v>74</v>
      </c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1"/>
      <c r="Z89" s="11" t="s">
        <v>70</v>
      </c>
      <c r="AA89" s="11"/>
      <c r="AB89" s="11"/>
      <c r="AC89" s="11"/>
      <c r="AD89" s="11"/>
      <c r="AE89" s="12" t="s">
        <v>73</v>
      </c>
      <c r="AF89" s="13"/>
      <c r="AG89" s="13"/>
      <c r="AH89" s="13"/>
      <c r="AI89" s="13"/>
      <c r="AJ89" s="13"/>
      <c r="AK89" s="13"/>
      <c r="AL89" s="13"/>
      <c r="AM89" s="13"/>
      <c r="AN89" s="14"/>
      <c r="AO89" s="1"/>
      <c r="AP89" s="2"/>
      <c r="AQ89" s="2"/>
      <c r="AR89" s="2"/>
      <c r="AS89" s="2"/>
      <c r="AT89" s="2"/>
      <c r="AU89" s="2"/>
      <c r="AV89" s="3"/>
      <c r="AW89" s="15">
        <v>516498</v>
      </c>
      <c r="AX89" s="15"/>
      <c r="AY89" s="15"/>
      <c r="AZ89" s="15"/>
      <c r="BA89" s="15"/>
      <c r="BB89" s="15"/>
      <c r="BC89" s="15"/>
      <c r="BD89" s="15"/>
      <c r="BE89" s="15">
        <f t="shared" si="3"/>
        <v>516498</v>
      </c>
      <c r="BF89" s="15"/>
      <c r="BG89" s="15"/>
      <c r="BH89" s="15"/>
      <c r="BI89" s="15"/>
      <c r="BJ89" s="15"/>
      <c r="BK89" s="15"/>
      <c r="BL89" s="15"/>
      <c r="CB89" s="128"/>
    </row>
    <row r="90" spans="1:80" ht="12.75" customHeight="1">
      <c r="A90" s="7" t="s">
        <v>166</v>
      </c>
      <c r="B90" s="7"/>
      <c r="C90" s="7"/>
      <c r="D90" s="7"/>
      <c r="E90" s="7"/>
      <c r="F90" s="7"/>
      <c r="G90" s="29" t="s">
        <v>80</v>
      </c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1"/>
      <c r="Z90" s="11" t="s">
        <v>70</v>
      </c>
      <c r="AA90" s="11"/>
      <c r="AB90" s="11"/>
      <c r="AC90" s="11"/>
      <c r="AD90" s="11"/>
      <c r="AE90" s="12" t="s">
        <v>73</v>
      </c>
      <c r="AF90" s="13"/>
      <c r="AG90" s="13"/>
      <c r="AH90" s="13"/>
      <c r="AI90" s="13"/>
      <c r="AJ90" s="13"/>
      <c r="AK90" s="13"/>
      <c r="AL90" s="13"/>
      <c r="AM90" s="13"/>
      <c r="AN90" s="14"/>
      <c r="AO90" s="1"/>
      <c r="AP90" s="2"/>
      <c r="AQ90" s="2"/>
      <c r="AR90" s="2"/>
      <c r="AS90" s="2"/>
      <c r="AT90" s="2"/>
      <c r="AU90" s="2"/>
      <c r="AV90" s="3"/>
      <c r="AW90" s="15">
        <v>456613.2</v>
      </c>
      <c r="AX90" s="15"/>
      <c r="AY90" s="15"/>
      <c r="AZ90" s="15"/>
      <c r="BA90" s="15"/>
      <c r="BB90" s="15"/>
      <c r="BC90" s="15"/>
      <c r="BD90" s="15"/>
      <c r="BE90" s="15">
        <f t="shared" si="3"/>
        <v>456613.2</v>
      </c>
      <c r="BF90" s="15"/>
      <c r="BG90" s="15"/>
      <c r="BH90" s="15"/>
      <c r="BI90" s="15"/>
      <c r="BJ90" s="15"/>
      <c r="BK90" s="15"/>
      <c r="BL90" s="15"/>
      <c r="CB90" s="128"/>
    </row>
    <row r="91" spans="1:80" ht="12.75" customHeight="1">
      <c r="A91" s="7" t="s">
        <v>166</v>
      </c>
      <c r="B91" s="7"/>
      <c r="C91" s="7"/>
      <c r="D91" s="7"/>
      <c r="E91" s="7"/>
      <c r="F91" s="7"/>
      <c r="G91" s="29" t="s">
        <v>72</v>
      </c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1"/>
      <c r="Z91" s="11" t="s">
        <v>70</v>
      </c>
      <c r="AA91" s="11"/>
      <c r="AB91" s="11"/>
      <c r="AC91" s="11"/>
      <c r="AD91" s="11"/>
      <c r="AE91" s="12" t="s">
        <v>73</v>
      </c>
      <c r="AF91" s="13"/>
      <c r="AG91" s="13"/>
      <c r="AH91" s="13"/>
      <c r="AI91" s="13"/>
      <c r="AJ91" s="13"/>
      <c r="AK91" s="13"/>
      <c r="AL91" s="13"/>
      <c r="AM91" s="13"/>
      <c r="AN91" s="14"/>
      <c r="AO91" s="1"/>
      <c r="AP91" s="2"/>
      <c r="AQ91" s="2"/>
      <c r="AR91" s="2"/>
      <c r="AS91" s="2"/>
      <c r="AT91" s="2"/>
      <c r="AU91" s="2"/>
      <c r="AV91" s="3"/>
      <c r="AW91" s="15">
        <v>478767</v>
      </c>
      <c r="AX91" s="15"/>
      <c r="AY91" s="15"/>
      <c r="AZ91" s="15"/>
      <c r="BA91" s="15"/>
      <c r="BB91" s="15"/>
      <c r="BC91" s="15"/>
      <c r="BD91" s="15"/>
      <c r="BE91" s="15">
        <f t="shared" si="3"/>
        <v>478767</v>
      </c>
      <c r="BF91" s="15"/>
      <c r="BG91" s="15"/>
      <c r="BH91" s="15"/>
      <c r="BI91" s="15"/>
      <c r="BJ91" s="15"/>
      <c r="BK91" s="15"/>
      <c r="BL91" s="15"/>
      <c r="CB91" s="128"/>
    </row>
    <row r="92" spans="1:80" ht="12.75" customHeight="1">
      <c r="A92" s="7" t="s">
        <v>166</v>
      </c>
      <c r="B92" s="7"/>
      <c r="C92" s="7"/>
      <c r="D92" s="7"/>
      <c r="E92" s="7"/>
      <c r="F92" s="7"/>
      <c r="G92" s="29" t="s">
        <v>75</v>
      </c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1"/>
      <c r="Z92" s="11" t="s">
        <v>70</v>
      </c>
      <c r="AA92" s="11"/>
      <c r="AB92" s="11"/>
      <c r="AC92" s="11"/>
      <c r="AD92" s="11"/>
      <c r="AE92" s="12" t="s">
        <v>73</v>
      </c>
      <c r="AF92" s="13"/>
      <c r="AG92" s="13"/>
      <c r="AH92" s="13"/>
      <c r="AI92" s="13"/>
      <c r="AJ92" s="13"/>
      <c r="AK92" s="13"/>
      <c r="AL92" s="13"/>
      <c r="AM92" s="13"/>
      <c r="AN92" s="14"/>
      <c r="AO92" s="1"/>
      <c r="AP92" s="2"/>
      <c r="AQ92" s="2"/>
      <c r="AR92" s="2"/>
      <c r="AS92" s="2"/>
      <c r="AT92" s="2"/>
      <c r="AU92" s="2"/>
      <c r="AV92" s="3"/>
      <c r="AW92" s="15">
        <v>401167.6</v>
      </c>
      <c r="AX92" s="15"/>
      <c r="AY92" s="15"/>
      <c r="AZ92" s="15"/>
      <c r="BA92" s="15"/>
      <c r="BB92" s="15"/>
      <c r="BC92" s="15"/>
      <c r="BD92" s="15"/>
      <c r="BE92" s="15">
        <f t="shared" si="3"/>
        <v>401167.6</v>
      </c>
      <c r="BF92" s="15"/>
      <c r="BG92" s="15"/>
      <c r="BH92" s="15"/>
      <c r="BI92" s="15"/>
      <c r="BJ92" s="15"/>
      <c r="BK92" s="15"/>
      <c r="BL92" s="15"/>
      <c r="CB92" s="128"/>
    </row>
    <row r="93" spans="1:80" ht="12.75" customHeight="1">
      <c r="A93" s="7" t="s">
        <v>166</v>
      </c>
      <c r="B93" s="7"/>
      <c r="C93" s="7"/>
      <c r="D93" s="7"/>
      <c r="E93" s="7"/>
      <c r="F93" s="7"/>
      <c r="G93" s="29" t="s">
        <v>82</v>
      </c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1"/>
      <c r="Z93" s="11" t="s">
        <v>70</v>
      </c>
      <c r="AA93" s="11"/>
      <c r="AB93" s="11"/>
      <c r="AC93" s="11"/>
      <c r="AD93" s="11"/>
      <c r="AE93" s="12" t="s">
        <v>73</v>
      </c>
      <c r="AF93" s="13"/>
      <c r="AG93" s="13"/>
      <c r="AH93" s="13"/>
      <c r="AI93" s="13"/>
      <c r="AJ93" s="13"/>
      <c r="AK93" s="13"/>
      <c r="AL93" s="13"/>
      <c r="AM93" s="13"/>
      <c r="AN93" s="14"/>
      <c r="AO93" s="1"/>
      <c r="AP93" s="2"/>
      <c r="AQ93" s="2"/>
      <c r="AR93" s="2"/>
      <c r="AS93" s="2"/>
      <c r="AT93" s="2"/>
      <c r="AU93" s="2"/>
      <c r="AV93" s="3"/>
      <c r="AW93" s="15">
        <v>119712</v>
      </c>
      <c r="AX93" s="15"/>
      <c r="AY93" s="15"/>
      <c r="AZ93" s="15"/>
      <c r="BA93" s="15"/>
      <c r="BB93" s="15"/>
      <c r="BC93" s="15"/>
      <c r="BD93" s="15"/>
      <c r="BE93" s="15">
        <f t="shared" si="3"/>
        <v>119712</v>
      </c>
      <c r="BF93" s="15"/>
      <c r="BG93" s="15"/>
      <c r="BH93" s="15"/>
      <c r="BI93" s="15"/>
      <c r="BJ93" s="15"/>
      <c r="BK93" s="15"/>
      <c r="BL93" s="15"/>
      <c r="CB93" s="128"/>
    </row>
    <row r="94" spans="1:80" ht="12.75" customHeight="1">
      <c r="A94" s="7" t="s">
        <v>166</v>
      </c>
      <c r="B94" s="7"/>
      <c r="C94" s="7"/>
      <c r="D94" s="7"/>
      <c r="E94" s="7"/>
      <c r="F94" s="7"/>
      <c r="G94" s="29" t="s">
        <v>81</v>
      </c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1"/>
      <c r="Z94" s="11" t="s">
        <v>70</v>
      </c>
      <c r="AA94" s="11"/>
      <c r="AB94" s="11"/>
      <c r="AC94" s="11"/>
      <c r="AD94" s="11"/>
      <c r="AE94" s="12" t="s">
        <v>73</v>
      </c>
      <c r="AF94" s="13"/>
      <c r="AG94" s="13"/>
      <c r="AH94" s="13"/>
      <c r="AI94" s="13"/>
      <c r="AJ94" s="13"/>
      <c r="AK94" s="13"/>
      <c r="AL94" s="13"/>
      <c r="AM94" s="13"/>
      <c r="AN94" s="14"/>
      <c r="AO94" s="1"/>
      <c r="AP94" s="2"/>
      <c r="AQ94" s="2"/>
      <c r="AR94" s="2"/>
      <c r="AS94" s="2"/>
      <c r="AT94" s="2"/>
      <c r="AU94" s="2"/>
      <c r="AV94" s="3"/>
      <c r="AW94" s="15">
        <v>578744.19999999995</v>
      </c>
      <c r="AX94" s="15"/>
      <c r="AY94" s="15"/>
      <c r="AZ94" s="15"/>
      <c r="BA94" s="15"/>
      <c r="BB94" s="15"/>
      <c r="BC94" s="15"/>
      <c r="BD94" s="15"/>
      <c r="BE94" s="15">
        <f t="shared" si="3"/>
        <v>578744.19999999995</v>
      </c>
      <c r="BF94" s="15"/>
      <c r="BG94" s="15"/>
      <c r="BH94" s="15"/>
      <c r="BI94" s="15"/>
      <c r="BJ94" s="15"/>
      <c r="BK94" s="15"/>
      <c r="BL94" s="15"/>
      <c r="CB94" s="128"/>
    </row>
    <row r="95" spans="1:80" ht="12.75" customHeight="1">
      <c r="A95" s="7" t="s">
        <v>166</v>
      </c>
      <c r="B95" s="7"/>
      <c r="C95" s="7"/>
      <c r="D95" s="7"/>
      <c r="E95" s="7"/>
      <c r="F95" s="7"/>
      <c r="G95" s="29" t="s">
        <v>79</v>
      </c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1"/>
      <c r="Z95" s="11" t="s">
        <v>70</v>
      </c>
      <c r="AA95" s="11"/>
      <c r="AB95" s="11"/>
      <c r="AC95" s="11"/>
      <c r="AD95" s="11"/>
      <c r="AE95" s="12" t="s">
        <v>73</v>
      </c>
      <c r="AF95" s="13"/>
      <c r="AG95" s="13"/>
      <c r="AH95" s="13"/>
      <c r="AI95" s="13"/>
      <c r="AJ95" s="13"/>
      <c r="AK95" s="13"/>
      <c r="AL95" s="13"/>
      <c r="AM95" s="13"/>
      <c r="AN95" s="14"/>
      <c r="AO95" s="1"/>
      <c r="AP95" s="2"/>
      <c r="AQ95" s="2"/>
      <c r="AR95" s="2"/>
      <c r="AS95" s="2"/>
      <c r="AT95" s="2"/>
      <c r="AU95" s="2"/>
      <c r="AV95" s="3"/>
      <c r="AW95" s="15">
        <v>205898.4</v>
      </c>
      <c r="AX95" s="15"/>
      <c r="AY95" s="15"/>
      <c r="AZ95" s="15"/>
      <c r="BA95" s="15"/>
      <c r="BB95" s="15"/>
      <c r="BC95" s="15"/>
      <c r="BD95" s="15"/>
      <c r="BE95" s="15">
        <f t="shared" si="3"/>
        <v>205898.4</v>
      </c>
      <c r="BF95" s="15"/>
      <c r="BG95" s="15"/>
      <c r="BH95" s="15"/>
      <c r="BI95" s="15"/>
      <c r="BJ95" s="15"/>
      <c r="BK95" s="15"/>
      <c r="BL95" s="15"/>
      <c r="CB95" s="128"/>
    </row>
    <row r="96" spans="1:80" ht="12.75" customHeight="1">
      <c r="A96" s="7" t="s">
        <v>166</v>
      </c>
      <c r="B96" s="7"/>
      <c r="C96" s="7"/>
      <c r="D96" s="7"/>
      <c r="E96" s="7"/>
      <c r="F96" s="7"/>
      <c r="G96" s="29" t="s">
        <v>78</v>
      </c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1"/>
      <c r="Z96" s="11" t="s">
        <v>70</v>
      </c>
      <c r="AA96" s="11"/>
      <c r="AB96" s="11"/>
      <c r="AC96" s="11"/>
      <c r="AD96" s="11"/>
      <c r="AE96" s="12" t="s">
        <v>73</v>
      </c>
      <c r="AF96" s="13"/>
      <c r="AG96" s="13"/>
      <c r="AH96" s="13"/>
      <c r="AI96" s="13"/>
      <c r="AJ96" s="13"/>
      <c r="AK96" s="13"/>
      <c r="AL96" s="13"/>
      <c r="AM96" s="13"/>
      <c r="AN96" s="14"/>
      <c r="AO96" s="1"/>
      <c r="AP96" s="2"/>
      <c r="AQ96" s="2"/>
      <c r="AR96" s="2"/>
      <c r="AS96" s="2"/>
      <c r="AT96" s="2"/>
      <c r="AU96" s="2"/>
      <c r="AV96" s="3"/>
      <c r="AW96" s="15">
        <v>176148</v>
      </c>
      <c r="AX96" s="15"/>
      <c r="AY96" s="15"/>
      <c r="AZ96" s="15"/>
      <c r="BA96" s="15"/>
      <c r="BB96" s="15"/>
      <c r="BC96" s="15"/>
      <c r="BD96" s="15"/>
      <c r="BE96" s="15">
        <f t="shared" si="3"/>
        <v>176148</v>
      </c>
      <c r="BF96" s="15"/>
      <c r="BG96" s="15"/>
      <c r="BH96" s="15"/>
      <c r="BI96" s="15"/>
      <c r="BJ96" s="15"/>
      <c r="BK96" s="15"/>
      <c r="BL96" s="15"/>
      <c r="CB96" s="128"/>
    </row>
    <row r="97" spans="1:80" ht="12.75" customHeight="1">
      <c r="A97" s="7" t="s">
        <v>166</v>
      </c>
      <c r="B97" s="7"/>
      <c r="C97" s="7"/>
      <c r="D97" s="7"/>
      <c r="E97" s="7"/>
      <c r="F97" s="7"/>
      <c r="G97" s="29" t="s">
        <v>77</v>
      </c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1"/>
      <c r="Z97" s="11" t="s">
        <v>70</v>
      </c>
      <c r="AA97" s="11"/>
      <c r="AB97" s="11"/>
      <c r="AC97" s="11"/>
      <c r="AD97" s="11"/>
      <c r="AE97" s="12" t="s">
        <v>73</v>
      </c>
      <c r="AF97" s="13"/>
      <c r="AG97" s="13"/>
      <c r="AH97" s="13"/>
      <c r="AI97" s="13"/>
      <c r="AJ97" s="13"/>
      <c r="AK97" s="13"/>
      <c r="AL97" s="13"/>
      <c r="AM97" s="13"/>
      <c r="AN97" s="14"/>
      <c r="AO97" s="1"/>
      <c r="AP97" s="2"/>
      <c r="AQ97" s="2"/>
      <c r="AR97" s="2"/>
      <c r="AS97" s="2"/>
      <c r="AT97" s="2"/>
      <c r="AU97" s="2"/>
      <c r="AV97" s="3"/>
      <c r="AW97" s="15">
        <v>281902.40000000002</v>
      </c>
      <c r="AX97" s="15"/>
      <c r="AY97" s="15"/>
      <c r="AZ97" s="15"/>
      <c r="BA97" s="15"/>
      <c r="BB97" s="15"/>
      <c r="BC97" s="15"/>
      <c r="BD97" s="15"/>
      <c r="BE97" s="15">
        <f t="shared" si="3"/>
        <v>281902.40000000002</v>
      </c>
      <c r="BF97" s="15"/>
      <c r="BG97" s="15"/>
      <c r="BH97" s="15"/>
      <c r="BI97" s="15"/>
      <c r="BJ97" s="15"/>
      <c r="BK97" s="15"/>
      <c r="BL97" s="15"/>
      <c r="CB97" s="128"/>
    </row>
    <row r="98" spans="1:80" ht="14.25" customHeight="1">
      <c r="A98" s="7" t="s">
        <v>166</v>
      </c>
      <c r="B98" s="7"/>
      <c r="C98" s="7"/>
      <c r="D98" s="7"/>
      <c r="E98" s="7"/>
      <c r="F98" s="7"/>
      <c r="G98" s="29" t="s">
        <v>152</v>
      </c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1"/>
      <c r="Z98" s="11" t="s">
        <v>70</v>
      </c>
      <c r="AA98" s="11"/>
      <c r="AB98" s="11"/>
      <c r="AC98" s="11"/>
      <c r="AD98" s="11"/>
      <c r="AE98" s="12" t="s">
        <v>73</v>
      </c>
      <c r="AF98" s="13"/>
      <c r="AG98" s="13"/>
      <c r="AH98" s="13"/>
      <c r="AI98" s="13"/>
      <c r="AJ98" s="13"/>
      <c r="AK98" s="13"/>
      <c r="AL98" s="13"/>
      <c r="AM98" s="13"/>
      <c r="AN98" s="14"/>
      <c r="AO98" s="1"/>
      <c r="AP98" s="2"/>
      <c r="AQ98" s="2"/>
      <c r="AR98" s="2"/>
      <c r="AS98" s="2"/>
      <c r="AT98" s="2"/>
      <c r="AU98" s="2"/>
      <c r="AV98" s="3"/>
      <c r="AW98" s="15">
        <v>357454.8</v>
      </c>
      <c r="AX98" s="15"/>
      <c r="AY98" s="15"/>
      <c r="AZ98" s="15"/>
      <c r="BA98" s="15"/>
      <c r="BB98" s="15"/>
      <c r="BC98" s="15"/>
      <c r="BD98" s="15"/>
      <c r="BE98" s="15">
        <f t="shared" si="3"/>
        <v>357454.8</v>
      </c>
      <c r="BF98" s="15"/>
      <c r="BG98" s="15"/>
      <c r="BH98" s="15"/>
      <c r="BI98" s="15"/>
      <c r="BJ98" s="15"/>
      <c r="BK98" s="15"/>
      <c r="BL98" s="15"/>
      <c r="CB98" s="128"/>
    </row>
    <row r="99" spans="1:80" ht="13.5" customHeight="1">
      <c r="A99" s="7" t="s">
        <v>166</v>
      </c>
      <c r="B99" s="7"/>
      <c r="C99" s="7"/>
      <c r="D99" s="7"/>
      <c r="E99" s="7"/>
      <c r="F99" s="7"/>
      <c r="G99" s="29" t="s">
        <v>76</v>
      </c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1"/>
      <c r="Z99" s="11" t="s">
        <v>70</v>
      </c>
      <c r="AA99" s="11"/>
      <c r="AB99" s="11"/>
      <c r="AC99" s="11"/>
      <c r="AD99" s="11"/>
      <c r="AE99" s="12" t="s">
        <v>73</v>
      </c>
      <c r="AF99" s="13"/>
      <c r="AG99" s="13"/>
      <c r="AH99" s="13"/>
      <c r="AI99" s="13"/>
      <c r="AJ99" s="13"/>
      <c r="AK99" s="13"/>
      <c r="AL99" s="13"/>
      <c r="AM99" s="13"/>
      <c r="AN99" s="14"/>
      <c r="AO99" s="1"/>
      <c r="AP99" s="2"/>
      <c r="AQ99" s="2"/>
      <c r="AR99" s="2"/>
      <c r="AS99" s="2"/>
      <c r="AT99" s="2"/>
      <c r="AU99" s="2"/>
      <c r="AV99" s="3"/>
      <c r="AW99" s="15">
        <v>154094.39999999999</v>
      </c>
      <c r="AX99" s="15"/>
      <c r="AY99" s="15"/>
      <c r="AZ99" s="15"/>
      <c r="BA99" s="15"/>
      <c r="BB99" s="15"/>
      <c r="BC99" s="15"/>
      <c r="BD99" s="15"/>
      <c r="BE99" s="15">
        <f t="shared" si="3"/>
        <v>154094.39999999999</v>
      </c>
      <c r="BF99" s="15"/>
      <c r="BG99" s="15"/>
      <c r="BH99" s="15"/>
      <c r="BI99" s="15"/>
      <c r="BJ99" s="15"/>
      <c r="BK99" s="15"/>
      <c r="BL99" s="15"/>
      <c r="CB99" s="128"/>
    </row>
    <row r="100" spans="1:80" ht="30.75" customHeight="1">
      <c r="A100" s="7" t="s">
        <v>166</v>
      </c>
      <c r="B100" s="7"/>
      <c r="C100" s="7"/>
      <c r="D100" s="7"/>
      <c r="E100" s="7"/>
      <c r="F100" s="7"/>
      <c r="G100" s="29" t="s">
        <v>194</v>
      </c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1"/>
      <c r="Z100" s="11" t="s">
        <v>70</v>
      </c>
      <c r="AA100" s="11"/>
      <c r="AB100" s="11"/>
      <c r="AC100" s="11"/>
      <c r="AD100" s="11"/>
      <c r="AE100" s="12" t="s">
        <v>73</v>
      </c>
      <c r="AF100" s="13"/>
      <c r="AG100" s="13"/>
      <c r="AH100" s="13"/>
      <c r="AI100" s="13"/>
      <c r="AJ100" s="13"/>
      <c r="AK100" s="13"/>
      <c r="AL100" s="13"/>
      <c r="AM100" s="13"/>
      <c r="AN100" s="14"/>
      <c r="AO100" s="1"/>
      <c r="AP100" s="2"/>
      <c r="AQ100" s="2"/>
      <c r="AR100" s="2"/>
      <c r="AS100" s="2"/>
      <c r="AT100" s="2"/>
      <c r="AU100" s="2"/>
      <c r="AV100" s="3"/>
      <c r="AW100" s="15">
        <v>199000</v>
      </c>
      <c r="AX100" s="15"/>
      <c r="AY100" s="15"/>
      <c r="AZ100" s="15"/>
      <c r="BA100" s="15"/>
      <c r="BB100" s="15"/>
      <c r="BC100" s="15"/>
      <c r="BD100" s="15"/>
      <c r="BE100" s="15">
        <f t="shared" ref="BE100" si="4">AW100</f>
        <v>199000</v>
      </c>
      <c r="BF100" s="15"/>
      <c r="BG100" s="15"/>
      <c r="BH100" s="15"/>
      <c r="BI100" s="15"/>
      <c r="BJ100" s="15"/>
      <c r="BK100" s="15"/>
      <c r="BL100" s="15"/>
      <c r="CB100" s="128"/>
    </row>
    <row r="101" spans="1:80" ht="13.5" customHeight="1">
      <c r="A101" s="16">
        <v>0</v>
      </c>
      <c r="B101" s="16"/>
      <c r="C101" s="16"/>
      <c r="D101" s="16"/>
      <c r="E101" s="16"/>
      <c r="F101" s="16"/>
      <c r="G101" s="32" t="s">
        <v>87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4"/>
      <c r="Z101" s="20"/>
      <c r="AA101" s="20"/>
      <c r="AB101" s="20"/>
      <c r="AC101" s="20"/>
      <c r="AD101" s="20"/>
      <c r="AE101" s="32"/>
      <c r="AF101" s="33"/>
      <c r="AG101" s="33"/>
      <c r="AH101" s="33"/>
      <c r="AI101" s="33"/>
      <c r="AJ101" s="33"/>
      <c r="AK101" s="33"/>
      <c r="AL101" s="33"/>
      <c r="AM101" s="33"/>
      <c r="AN101" s="34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CB101" s="128"/>
    </row>
    <row r="102" spans="1:80" ht="29.25" customHeight="1">
      <c r="A102" s="7" t="s">
        <v>166</v>
      </c>
      <c r="B102" s="7"/>
      <c r="C102" s="7"/>
      <c r="D102" s="7"/>
      <c r="E102" s="7"/>
      <c r="F102" s="7"/>
      <c r="G102" s="29" t="s">
        <v>164</v>
      </c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1"/>
      <c r="Z102" s="11" t="s">
        <v>88</v>
      </c>
      <c r="AA102" s="11"/>
      <c r="AB102" s="11"/>
      <c r="AC102" s="11"/>
      <c r="AD102" s="11"/>
      <c r="AE102" s="12" t="s">
        <v>84</v>
      </c>
      <c r="AF102" s="23"/>
      <c r="AG102" s="23"/>
      <c r="AH102" s="23"/>
      <c r="AI102" s="23"/>
      <c r="AJ102" s="23"/>
      <c r="AK102" s="23"/>
      <c r="AL102" s="23"/>
      <c r="AM102" s="23"/>
      <c r="AN102" s="24"/>
      <c r="AO102" s="15">
        <v>0</v>
      </c>
      <c r="AP102" s="15"/>
      <c r="AQ102" s="15"/>
      <c r="AR102" s="15"/>
      <c r="AS102" s="15"/>
      <c r="AT102" s="15"/>
      <c r="AU102" s="15"/>
      <c r="AV102" s="15"/>
      <c r="AW102" s="11">
        <v>1</v>
      </c>
      <c r="AX102" s="11"/>
      <c r="AY102" s="11"/>
      <c r="AZ102" s="11"/>
      <c r="BA102" s="11"/>
      <c r="BB102" s="11"/>
      <c r="BC102" s="11"/>
      <c r="BD102" s="11"/>
      <c r="BE102" s="11">
        <f>AW102</f>
        <v>1</v>
      </c>
      <c r="BF102" s="11"/>
      <c r="BG102" s="11"/>
      <c r="BH102" s="11"/>
      <c r="BI102" s="11"/>
      <c r="BJ102" s="11"/>
      <c r="BK102" s="11"/>
      <c r="BL102" s="11"/>
      <c r="CB102" s="128"/>
    </row>
    <row r="103" spans="1:80" ht="12.75" customHeight="1">
      <c r="A103" s="7" t="s">
        <v>166</v>
      </c>
      <c r="B103" s="7"/>
      <c r="C103" s="7"/>
      <c r="D103" s="7"/>
      <c r="E103" s="7"/>
      <c r="F103" s="7"/>
      <c r="G103" s="29" t="s">
        <v>89</v>
      </c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1"/>
      <c r="Z103" s="11" t="s">
        <v>148</v>
      </c>
      <c r="AA103" s="11"/>
      <c r="AB103" s="11"/>
      <c r="AC103" s="11"/>
      <c r="AD103" s="11"/>
      <c r="AE103" s="12" t="s">
        <v>84</v>
      </c>
      <c r="AF103" s="23"/>
      <c r="AG103" s="23"/>
      <c r="AH103" s="23"/>
      <c r="AI103" s="23"/>
      <c r="AJ103" s="23"/>
      <c r="AK103" s="23"/>
      <c r="AL103" s="23"/>
      <c r="AM103" s="23"/>
      <c r="AN103" s="24"/>
      <c r="AO103" s="15">
        <v>0</v>
      </c>
      <c r="AP103" s="15"/>
      <c r="AQ103" s="15"/>
      <c r="AR103" s="15"/>
      <c r="AS103" s="15"/>
      <c r="AT103" s="15"/>
      <c r="AU103" s="15"/>
      <c r="AV103" s="15"/>
      <c r="AW103" s="11">
        <v>7</v>
      </c>
      <c r="AX103" s="11"/>
      <c r="AY103" s="11"/>
      <c r="AZ103" s="11"/>
      <c r="BA103" s="11"/>
      <c r="BB103" s="11"/>
      <c r="BC103" s="11"/>
      <c r="BD103" s="11"/>
      <c r="BE103" s="11">
        <f t="shared" ref="BE103:BE113" si="5">AW103</f>
        <v>7</v>
      </c>
      <c r="BF103" s="11"/>
      <c r="BG103" s="11"/>
      <c r="BH103" s="11"/>
      <c r="BI103" s="11"/>
      <c r="BJ103" s="11"/>
      <c r="BK103" s="11"/>
      <c r="BL103" s="11"/>
      <c r="CB103" s="128"/>
    </row>
    <row r="104" spans="1:80" ht="12.75" customHeight="1">
      <c r="A104" s="7" t="s">
        <v>166</v>
      </c>
      <c r="B104" s="7"/>
      <c r="C104" s="7"/>
      <c r="D104" s="7"/>
      <c r="E104" s="7"/>
      <c r="F104" s="7"/>
      <c r="G104" s="29" t="s">
        <v>90</v>
      </c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1"/>
      <c r="Z104" s="11" t="s">
        <v>148</v>
      </c>
      <c r="AA104" s="11"/>
      <c r="AB104" s="11"/>
      <c r="AC104" s="11"/>
      <c r="AD104" s="11"/>
      <c r="AE104" s="12" t="s">
        <v>84</v>
      </c>
      <c r="AF104" s="23"/>
      <c r="AG104" s="23"/>
      <c r="AH104" s="23"/>
      <c r="AI104" s="23"/>
      <c r="AJ104" s="23"/>
      <c r="AK104" s="23"/>
      <c r="AL104" s="23"/>
      <c r="AM104" s="23"/>
      <c r="AN104" s="24"/>
      <c r="AO104" s="15">
        <v>0</v>
      </c>
      <c r="AP104" s="15"/>
      <c r="AQ104" s="15"/>
      <c r="AR104" s="15"/>
      <c r="AS104" s="15"/>
      <c r="AT104" s="15"/>
      <c r="AU104" s="15"/>
      <c r="AV104" s="15"/>
      <c r="AW104" s="11">
        <v>9</v>
      </c>
      <c r="AX104" s="11"/>
      <c r="AY104" s="11"/>
      <c r="AZ104" s="11"/>
      <c r="BA104" s="11"/>
      <c r="BB104" s="11"/>
      <c r="BC104" s="11"/>
      <c r="BD104" s="11"/>
      <c r="BE104" s="11">
        <f t="shared" si="5"/>
        <v>9</v>
      </c>
      <c r="BF104" s="11"/>
      <c r="BG104" s="11"/>
      <c r="BH104" s="11"/>
      <c r="BI104" s="11"/>
      <c r="BJ104" s="11"/>
      <c r="BK104" s="11"/>
      <c r="BL104" s="11"/>
      <c r="CB104" s="128"/>
    </row>
    <row r="105" spans="1:80" ht="12.75" customHeight="1">
      <c r="A105" s="7" t="s">
        <v>166</v>
      </c>
      <c r="B105" s="7"/>
      <c r="C105" s="7"/>
      <c r="D105" s="7"/>
      <c r="E105" s="7"/>
      <c r="F105" s="7"/>
      <c r="G105" s="29" t="s">
        <v>92</v>
      </c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1"/>
      <c r="Z105" s="11" t="s">
        <v>148</v>
      </c>
      <c r="AA105" s="11"/>
      <c r="AB105" s="11"/>
      <c r="AC105" s="11"/>
      <c r="AD105" s="11"/>
      <c r="AE105" s="12" t="s">
        <v>84</v>
      </c>
      <c r="AF105" s="23"/>
      <c r="AG105" s="23"/>
      <c r="AH105" s="23"/>
      <c r="AI105" s="23"/>
      <c r="AJ105" s="23"/>
      <c r="AK105" s="23"/>
      <c r="AL105" s="23"/>
      <c r="AM105" s="23"/>
      <c r="AN105" s="24"/>
      <c r="AO105" s="15">
        <v>0</v>
      </c>
      <c r="AP105" s="15"/>
      <c r="AQ105" s="15"/>
      <c r="AR105" s="15"/>
      <c r="AS105" s="15"/>
      <c r="AT105" s="15"/>
      <c r="AU105" s="15"/>
      <c r="AV105" s="15"/>
      <c r="AW105" s="11">
        <f>6+5</f>
        <v>11</v>
      </c>
      <c r="AX105" s="11"/>
      <c r="AY105" s="11"/>
      <c r="AZ105" s="11"/>
      <c r="BA105" s="11"/>
      <c r="BB105" s="11"/>
      <c r="BC105" s="11"/>
      <c r="BD105" s="11"/>
      <c r="BE105" s="11">
        <f t="shared" si="5"/>
        <v>11</v>
      </c>
      <c r="BF105" s="11"/>
      <c r="BG105" s="11"/>
      <c r="BH105" s="11"/>
      <c r="BI105" s="11"/>
      <c r="BJ105" s="11"/>
      <c r="BK105" s="11"/>
      <c r="BL105" s="11"/>
      <c r="CB105" s="128"/>
    </row>
    <row r="106" spans="1:80" ht="13.5" customHeight="1">
      <c r="A106" s="7" t="s">
        <v>166</v>
      </c>
      <c r="B106" s="7"/>
      <c r="C106" s="7"/>
      <c r="D106" s="7"/>
      <c r="E106" s="7"/>
      <c r="F106" s="7"/>
      <c r="G106" s="29" t="s">
        <v>93</v>
      </c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1"/>
      <c r="Z106" s="11" t="s">
        <v>148</v>
      </c>
      <c r="AA106" s="11"/>
      <c r="AB106" s="11"/>
      <c r="AC106" s="11"/>
      <c r="AD106" s="11"/>
      <c r="AE106" s="12" t="s">
        <v>84</v>
      </c>
      <c r="AF106" s="23"/>
      <c r="AG106" s="23"/>
      <c r="AH106" s="23"/>
      <c r="AI106" s="23"/>
      <c r="AJ106" s="23"/>
      <c r="AK106" s="23"/>
      <c r="AL106" s="23"/>
      <c r="AM106" s="23"/>
      <c r="AN106" s="24"/>
      <c r="AO106" s="15">
        <v>0</v>
      </c>
      <c r="AP106" s="15"/>
      <c r="AQ106" s="15"/>
      <c r="AR106" s="15"/>
      <c r="AS106" s="15"/>
      <c r="AT106" s="15"/>
      <c r="AU106" s="15"/>
      <c r="AV106" s="15"/>
      <c r="AW106" s="11">
        <f>21+20</f>
        <v>41</v>
      </c>
      <c r="AX106" s="11"/>
      <c r="AY106" s="11"/>
      <c r="AZ106" s="11"/>
      <c r="BA106" s="11"/>
      <c r="BB106" s="11"/>
      <c r="BC106" s="11"/>
      <c r="BD106" s="11"/>
      <c r="BE106" s="11">
        <f t="shared" si="5"/>
        <v>41</v>
      </c>
      <c r="BF106" s="11"/>
      <c r="BG106" s="11"/>
      <c r="BH106" s="11"/>
      <c r="BI106" s="11"/>
      <c r="BJ106" s="11"/>
      <c r="BK106" s="11"/>
      <c r="BL106" s="11"/>
      <c r="CB106" s="128"/>
    </row>
    <row r="107" spans="1:80" ht="17.25" customHeight="1">
      <c r="A107" s="7" t="s">
        <v>166</v>
      </c>
      <c r="B107" s="7"/>
      <c r="C107" s="7"/>
      <c r="D107" s="7"/>
      <c r="E107" s="7"/>
      <c r="F107" s="7"/>
      <c r="G107" s="29" t="s">
        <v>94</v>
      </c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1"/>
      <c r="Z107" s="11" t="s">
        <v>148</v>
      </c>
      <c r="AA107" s="11"/>
      <c r="AB107" s="11"/>
      <c r="AC107" s="11"/>
      <c r="AD107" s="11"/>
      <c r="AE107" s="12" t="s">
        <v>84</v>
      </c>
      <c r="AF107" s="23"/>
      <c r="AG107" s="23"/>
      <c r="AH107" s="23"/>
      <c r="AI107" s="23"/>
      <c r="AJ107" s="23"/>
      <c r="AK107" s="23"/>
      <c r="AL107" s="23"/>
      <c r="AM107" s="23"/>
      <c r="AN107" s="24"/>
      <c r="AO107" s="15">
        <v>0</v>
      </c>
      <c r="AP107" s="15"/>
      <c r="AQ107" s="15"/>
      <c r="AR107" s="15"/>
      <c r="AS107" s="15"/>
      <c r="AT107" s="15"/>
      <c r="AU107" s="15"/>
      <c r="AV107" s="15"/>
      <c r="AW107" s="11">
        <f>10</f>
        <v>10</v>
      </c>
      <c r="AX107" s="11"/>
      <c r="AY107" s="11"/>
      <c r="AZ107" s="11"/>
      <c r="BA107" s="11"/>
      <c r="BB107" s="11"/>
      <c r="BC107" s="11"/>
      <c r="BD107" s="11"/>
      <c r="BE107" s="11">
        <f t="shared" si="5"/>
        <v>10</v>
      </c>
      <c r="BF107" s="11"/>
      <c r="BG107" s="11"/>
      <c r="BH107" s="11"/>
      <c r="BI107" s="11"/>
      <c r="BJ107" s="11"/>
      <c r="BK107" s="11"/>
      <c r="BL107" s="11"/>
      <c r="CB107" s="128"/>
    </row>
    <row r="108" spans="1:80" ht="15" customHeight="1">
      <c r="A108" s="7" t="s">
        <v>166</v>
      </c>
      <c r="B108" s="7"/>
      <c r="C108" s="7"/>
      <c r="D108" s="7"/>
      <c r="E108" s="7"/>
      <c r="F108" s="7"/>
      <c r="G108" s="29" t="s">
        <v>95</v>
      </c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1"/>
      <c r="Z108" s="11" t="s">
        <v>148</v>
      </c>
      <c r="AA108" s="11"/>
      <c r="AB108" s="11"/>
      <c r="AC108" s="11"/>
      <c r="AD108" s="11"/>
      <c r="AE108" s="12" t="s">
        <v>84</v>
      </c>
      <c r="AF108" s="23"/>
      <c r="AG108" s="23"/>
      <c r="AH108" s="23"/>
      <c r="AI108" s="23"/>
      <c r="AJ108" s="23"/>
      <c r="AK108" s="23"/>
      <c r="AL108" s="23"/>
      <c r="AM108" s="23"/>
      <c r="AN108" s="24"/>
      <c r="AO108" s="15">
        <v>0</v>
      </c>
      <c r="AP108" s="15"/>
      <c r="AQ108" s="15"/>
      <c r="AR108" s="15"/>
      <c r="AS108" s="15"/>
      <c r="AT108" s="15"/>
      <c r="AU108" s="15"/>
      <c r="AV108" s="15"/>
      <c r="AW108" s="11">
        <f>16+5</f>
        <v>21</v>
      </c>
      <c r="AX108" s="11"/>
      <c r="AY108" s="11"/>
      <c r="AZ108" s="11"/>
      <c r="BA108" s="11"/>
      <c r="BB108" s="11"/>
      <c r="BC108" s="11"/>
      <c r="BD108" s="11"/>
      <c r="BE108" s="11">
        <f t="shared" si="5"/>
        <v>21</v>
      </c>
      <c r="BF108" s="11"/>
      <c r="BG108" s="11"/>
      <c r="BH108" s="11"/>
      <c r="BI108" s="11"/>
      <c r="BJ108" s="11"/>
      <c r="BK108" s="11"/>
      <c r="BL108" s="11"/>
      <c r="CB108" s="128"/>
    </row>
    <row r="109" spans="1:80" ht="15.75" customHeight="1">
      <c r="A109" s="7" t="s">
        <v>166</v>
      </c>
      <c r="B109" s="7"/>
      <c r="C109" s="7"/>
      <c r="D109" s="7"/>
      <c r="E109" s="7"/>
      <c r="F109" s="7"/>
      <c r="G109" s="29" t="s">
        <v>96</v>
      </c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1"/>
      <c r="Z109" s="11" t="s">
        <v>148</v>
      </c>
      <c r="AA109" s="11"/>
      <c r="AB109" s="11"/>
      <c r="AC109" s="11"/>
      <c r="AD109" s="11"/>
      <c r="AE109" s="12" t="s">
        <v>84</v>
      </c>
      <c r="AF109" s="23"/>
      <c r="AG109" s="23"/>
      <c r="AH109" s="23"/>
      <c r="AI109" s="23"/>
      <c r="AJ109" s="23"/>
      <c r="AK109" s="23"/>
      <c r="AL109" s="23"/>
      <c r="AM109" s="23"/>
      <c r="AN109" s="24"/>
      <c r="AO109" s="15">
        <v>0</v>
      </c>
      <c r="AP109" s="15"/>
      <c r="AQ109" s="15"/>
      <c r="AR109" s="15"/>
      <c r="AS109" s="15"/>
      <c r="AT109" s="15"/>
      <c r="AU109" s="15"/>
      <c r="AV109" s="15"/>
      <c r="AW109" s="11">
        <f>11+4</f>
        <v>15</v>
      </c>
      <c r="AX109" s="11"/>
      <c r="AY109" s="11"/>
      <c r="AZ109" s="11"/>
      <c r="BA109" s="11"/>
      <c r="BB109" s="11"/>
      <c r="BC109" s="11"/>
      <c r="BD109" s="11"/>
      <c r="BE109" s="11">
        <f t="shared" si="5"/>
        <v>15</v>
      </c>
      <c r="BF109" s="11"/>
      <c r="BG109" s="11"/>
      <c r="BH109" s="11"/>
      <c r="BI109" s="11"/>
      <c r="BJ109" s="11"/>
      <c r="BK109" s="11"/>
      <c r="BL109" s="11"/>
      <c r="CB109" s="128"/>
    </row>
    <row r="110" spans="1:80" ht="15.75" customHeight="1">
      <c r="A110" s="7" t="s">
        <v>166</v>
      </c>
      <c r="B110" s="7"/>
      <c r="C110" s="7"/>
      <c r="D110" s="7"/>
      <c r="E110" s="7"/>
      <c r="F110" s="7"/>
      <c r="G110" s="29" t="s">
        <v>97</v>
      </c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1"/>
      <c r="Z110" s="11" t="s">
        <v>148</v>
      </c>
      <c r="AA110" s="11"/>
      <c r="AB110" s="11"/>
      <c r="AC110" s="11"/>
      <c r="AD110" s="11"/>
      <c r="AE110" s="12" t="s">
        <v>84</v>
      </c>
      <c r="AF110" s="23"/>
      <c r="AG110" s="23"/>
      <c r="AH110" s="23"/>
      <c r="AI110" s="23"/>
      <c r="AJ110" s="23"/>
      <c r="AK110" s="23"/>
      <c r="AL110" s="23"/>
      <c r="AM110" s="23"/>
      <c r="AN110" s="24"/>
      <c r="AO110" s="15">
        <v>0</v>
      </c>
      <c r="AP110" s="15"/>
      <c r="AQ110" s="15"/>
      <c r="AR110" s="15"/>
      <c r="AS110" s="15"/>
      <c r="AT110" s="15"/>
      <c r="AU110" s="15"/>
      <c r="AV110" s="15"/>
      <c r="AW110" s="11">
        <f>2+2</f>
        <v>4</v>
      </c>
      <c r="AX110" s="11"/>
      <c r="AY110" s="11"/>
      <c r="AZ110" s="11"/>
      <c r="BA110" s="11"/>
      <c r="BB110" s="11"/>
      <c r="BC110" s="11"/>
      <c r="BD110" s="11"/>
      <c r="BE110" s="11">
        <f t="shared" si="5"/>
        <v>4</v>
      </c>
      <c r="BF110" s="11"/>
      <c r="BG110" s="11"/>
      <c r="BH110" s="11"/>
      <c r="BI110" s="11"/>
      <c r="BJ110" s="11"/>
      <c r="BK110" s="11"/>
      <c r="BL110" s="11"/>
      <c r="CB110" s="128"/>
    </row>
    <row r="111" spans="1:80" ht="12.75" customHeight="1">
      <c r="A111" s="7" t="s">
        <v>166</v>
      </c>
      <c r="B111" s="7"/>
      <c r="C111" s="7"/>
      <c r="D111" s="7"/>
      <c r="E111" s="7"/>
      <c r="F111" s="7"/>
      <c r="G111" s="29" t="s">
        <v>98</v>
      </c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1"/>
      <c r="Z111" s="11" t="s">
        <v>148</v>
      </c>
      <c r="AA111" s="11"/>
      <c r="AB111" s="11"/>
      <c r="AC111" s="11"/>
      <c r="AD111" s="11"/>
      <c r="AE111" s="12" t="s">
        <v>84</v>
      </c>
      <c r="AF111" s="23"/>
      <c r="AG111" s="23"/>
      <c r="AH111" s="23"/>
      <c r="AI111" s="23"/>
      <c r="AJ111" s="23"/>
      <c r="AK111" s="23"/>
      <c r="AL111" s="23"/>
      <c r="AM111" s="23"/>
      <c r="AN111" s="24"/>
      <c r="AO111" s="15">
        <v>0</v>
      </c>
      <c r="AP111" s="15"/>
      <c r="AQ111" s="15"/>
      <c r="AR111" s="15"/>
      <c r="AS111" s="15"/>
      <c r="AT111" s="15"/>
      <c r="AU111" s="15"/>
      <c r="AV111" s="15"/>
      <c r="AW111" s="11">
        <f>14+5</f>
        <v>19</v>
      </c>
      <c r="AX111" s="11"/>
      <c r="AY111" s="11"/>
      <c r="AZ111" s="11"/>
      <c r="BA111" s="11"/>
      <c r="BB111" s="11"/>
      <c r="BC111" s="11"/>
      <c r="BD111" s="11"/>
      <c r="BE111" s="11">
        <f t="shared" si="5"/>
        <v>19</v>
      </c>
      <c r="BF111" s="11"/>
      <c r="BG111" s="11"/>
      <c r="BH111" s="11"/>
      <c r="BI111" s="11"/>
      <c r="BJ111" s="11"/>
      <c r="BK111" s="11"/>
      <c r="BL111" s="11"/>
      <c r="CB111" s="128"/>
    </row>
    <row r="112" spans="1:80" ht="12.75" customHeight="1">
      <c r="A112" s="7" t="s">
        <v>166</v>
      </c>
      <c r="B112" s="7"/>
      <c r="C112" s="7"/>
      <c r="D112" s="7"/>
      <c r="E112" s="7"/>
      <c r="F112" s="7"/>
      <c r="G112" s="29" t="s">
        <v>99</v>
      </c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1"/>
      <c r="Z112" s="11" t="s">
        <v>148</v>
      </c>
      <c r="AA112" s="11"/>
      <c r="AB112" s="11"/>
      <c r="AC112" s="11"/>
      <c r="AD112" s="11"/>
      <c r="AE112" s="12" t="s">
        <v>84</v>
      </c>
      <c r="AF112" s="23"/>
      <c r="AG112" s="23"/>
      <c r="AH112" s="23"/>
      <c r="AI112" s="23"/>
      <c r="AJ112" s="23"/>
      <c r="AK112" s="23"/>
      <c r="AL112" s="23"/>
      <c r="AM112" s="23"/>
      <c r="AN112" s="24"/>
      <c r="AO112" s="15">
        <v>0</v>
      </c>
      <c r="AP112" s="15"/>
      <c r="AQ112" s="15"/>
      <c r="AR112" s="15"/>
      <c r="AS112" s="15"/>
      <c r="AT112" s="15"/>
      <c r="AU112" s="15"/>
      <c r="AV112" s="15"/>
      <c r="AW112" s="11">
        <f>11+5</f>
        <v>16</v>
      </c>
      <c r="AX112" s="11"/>
      <c r="AY112" s="11"/>
      <c r="AZ112" s="11"/>
      <c r="BA112" s="11"/>
      <c r="BB112" s="11"/>
      <c r="BC112" s="11"/>
      <c r="BD112" s="11"/>
      <c r="BE112" s="11">
        <f t="shared" si="5"/>
        <v>16</v>
      </c>
      <c r="BF112" s="11"/>
      <c r="BG112" s="11"/>
      <c r="BH112" s="11"/>
      <c r="BI112" s="11"/>
      <c r="BJ112" s="11"/>
      <c r="BK112" s="11"/>
      <c r="BL112" s="11"/>
      <c r="CB112" s="128"/>
    </row>
    <row r="113" spans="1:80" ht="20.25" customHeight="1">
      <c r="A113" s="7" t="s">
        <v>166</v>
      </c>
      <c r="B113" s="7"/>
      <c r="C113" s="7"/>
      <c r="D113" s="7"/>
      <c r="E113" s="7"/>
      <c r="F113" s="7"/>
      <c r="G113" s="29" t="s">
        <v>153</v>
      </c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1"/>
      <c r="Z113" s="11" t="s">
        <v>148</v>
      </c>
      <c r="AA113" s="11"/>
      <c r="AB113" s="11"/>
      <c r="AC113" s="11"/>
      <c r="AD113" s="11"/>
      <c r="AE113" s="12" t="s">
        <v>84</v>
      </c>
      <c r="AF113" s="23"/>
      <c r="AG113" s="23"/>
      <c r="AH113" s="23"/>
      <c r="AI113" s="23"/>
      <c r="AJ113" s="23"/>
      <c r="AK113" s="23"/>
      <c r="AL113" s="23"/>
      <c r="AM113" s="23"/>
      <c r="AN113" s="24"/>
      <c r="AO113" s="15">
        <v>0</v>
      </c>
      <c r="AP113" s="15"/>
      <c r="AQ113" s="15"/>
      <c r="AR113" s="15"/>
      <c r="AS113" s="15"/>
      <c r="AT113" s="15"/>
      <c r="AU113" s="15"/>
      <c r="AV113" s="15"/>
      <c r="AW113" s="11">
        <f>5+5</f>
        <v>10</v>
      </c>
      <c r="AX113" s="11"/>
      <c r="AY113" s="11"/>
      <c r="AZ113" s="11"/>
      <c r="BA113" s="11"/>
      <c r="BB113" s="11"/>
      <c r="BC113" s="11"/>
      <c r="BD113" s="11"/>
      <c r="BE113" s="11">
        <f t="shared" si="5"/>
        <v>10</v>
      </c>
      <c r="BF113" s="11"/>
      <c r="BG113" s="11"/>
      <c r="BH113" s="11"/>
      <c r="BI113" s="11"/>
      <c r="BJ113" s="11"/>
      <c r="BK113" s="11"/>
      <c r="BL113" s="11"/>
      <c r="CB113" s="128"/>
    </row>
    <row r="114" spans="1:80" ht="29.25" customHeight="1">
      <c r="A114" s="7" t="s">
        <v>166</v>
      </c>
      <c r="B114" s="7"/>
      <c r="C114" s="7"/>
      <c r="D114" s="7"/>
      <c r="E114" s="7"/>
      <c r="F114" s="7"/>
      <c r="G114" s="29" t="s">
        <v>195</v>
      </c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1"/>
      <c r="Z114" s="11" t="s">
        <v>88</v>
      </c>
      <c r="AA114" s="11"/>
      <c r="AB114" s="11"/>
      <c r="AC114" s="11"/>
      <c r="AD114" s="11"/>
      <c r="AE114" s="12" t="s">
        <v>84</v>
      </c>
      <c r="AF114" s="23"/>
      <c r="AG114" s="23"/>
      <c r="AH114" s="23"/>
      <c r="AI114" s="23"/>
      <c r="AJ114" s="23"/>
      <c r="AK114" s="23"/>
      <c r="AL114" s="23"/>
      <c r="AM114" s="23"/>
      <c r="AN114" s="24"/>
      <c r="AO114" s="15">
        <v>0</v>
      </c>
      <c r="AP114" s="15"/>
      <c r="AQ114" s="15"/>
      <c r="AR114" s="15"/>
      <c r="AS114" s="15"/>
      <c r="AT114" s="15"/>
      <c r="AU114" s="15"/>
      <c r="AV114" s="15"/>
      <c r="AW114" s="11">
        <v>1</v>
      </c>
      <c r="AX114" s="11"/>
      <c r="AY114" s="11"/>
      <c r="AZ114" s="11"/>
      <c r="BA114" s="11"/>
      <c r="BB114" s="11"/>
      <c r="BC114" s="11"/>
      <c r="BD114" s="11"/>
      <c r="BE114" s="11">
        <f>AW114</f>
        <v>1</v>
      </c>
      <c r="BF114" s="11"/>
      <c r="BG114" s="11"/>
      <c r="BH114" s="11"/>
      <c r="BI114" s="11"/>
      <c r="BJ114" s="11"/>
      <c r="BK114" s="11"/>
      <c r="BL114" s="11"/>
      <c r="CB114" s="128"/>
    </row>
    <row r="115" spans="1:80" ht="12.75" customHeight="1">
      <c r="A115" s="16">
        <v>0</v>
      </c>
      <c r="B115" s="16"/>
      <c r="C115" s="16"/>
      <c r="D115" s="16"/>
      <c r="E115" s="16"/>
      <c r="F115" s="16"/>
      <c r="G115" s="32" t="s">
        <v>101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4"/>
      <c r="Z115" s="20"/>
      <c r="AA115" s="20"/>
      <c r="AB115" s="20"/>
      <c r="AC115" s="20"/>
      <c r="AD115" s="20"/>
      <c r="AE115" s="32"/>
      <c r="AF115" s="33"/>
      <c r="AG115" s="33"/>
      <c r="AH115" s="33"/>
      <c r="AI115" s="33"/>
      <c r="AJ115" s="33"/>
      <c r="AK115" s="33"/>
      <c r="AL115" s="33"/>
      <c r="AM115" s="33"/>
      <c r="AN115" s="34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CB115" s="128"/>
    </row>
    <row r="116" spans="1:80" ht="25.5" customHeight="1">
      <c r="A116" s="7" t="s">
        <v>166</v>
      </c>
      <c r="B116" s="7"/>
      <c r="C116" s="7"/>
      <c r="D116" s="7"/>
      <c r="E116" s="7"/>
      <c r="F116" s="7"/>
      <c r="G116" s="29" t="s">
        <v>165</v>
      </c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1"/>
      <c r="Z116" s="11" t="s">
        <v>70</v>
      </c>
      <c r="AA116" s="11"/>
      <c r="AB116" s="11"/>
      <c r="AC116" s="11"/>
      <c r="AD116" s="11"/>
      <c r="AE116" s="12" t="s">
        <v>84</v>
      </c>
      <c r="AF116" s="13"/>
      <c r="AG116" s="13"/>
      <c r="AH116" s="13"/>
      <c r="AI116" s="13"/>
      <c r="AJ116" s="13"/>
      <c r="AK116" s="13"/>
      <c r="AL116" s="13"/>
      <c r="AM116" s="13"/>
      <c r="AN116" s="14"/>
      <c r="AO116" s="15">
        <v>0</v>
      </c>
      <c r="AP116" s="15"/>
      <c r="AQ116" s="15"/>
      <c r="AR116" s="15"/>
      <c r="AS116" s="15"/>
      <c r="AT116" s="15"/>
      <c r="AU116" s="15"/>
      <c r="AV116" s="15"/>
      <c r="AW116" s="15">
        <f t="shared" ref="AW116:AW122" si="6">AW88/AW102</f>
        <v>1074000</v>
      </c>
      <c r="AX116" s="15"/>
      <c r="AY116" s="15"/>
      <c r="AZ116" s="15"/>
      <c r="BA116" s="15"/>
      <c r="BB116" s="15"/>
      <c r="BC116" s="15"/>
      <c r="BD116" s="15"/>
      <c r="BE116" s="15">
        <f>AW116</f>
        <v>1074000</v>
      </c>
      <c r="BF116" s="15"/>
      <c r="BG116" s="15"/>
      <c r="BH116" s="15"/>
      <c r="BI116" s="15"/>
      <c r="BJ116" s="15"/>
      <c r="BK116" s="15"/>
      <c r="BL116" s="15"/>
      <c r="CB116" s="128"/>
    </row>
    <row r="117" spans="1:80" ht="14.25" customHeight="1">
      <c r="A117" s="7" t="s">
        <v>166</v>
      </c>
      <c r="B117" s="7"/>
      <c r="C117" s="7"/>
      <c r="D117" s="7"/>
      <c r="E117" s="7"/>
      <c r="F117" s="7"/>
      <c r="G117" s="29" t="s">
        <v>102</v>
      </c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1"/>
      <c r="Z117" s="11" t="s">
        <v>70</v>
      </c>
      <c r="AA117" s="11"/>
      <c r="AB117" s="11"/>
      <c r="AC117" s="11"/>
      <c r="AD117" s="11"/>
      <c r="AE117" s="12" t="s">
        <v>84</v>
      </c>
      <c r="AF117" s="13"/>
      <c r="AG117" s="13"/>
      <c r="AH117" s="13"/>
      <c r="AI117" s="13"/>
      <c r="AJ117" s="13"/>
      <c r="AK117" s="13"/>
      <c r="AL117" s="13"/>
      <c r="AM117" s="13"/>
      <c r="AN117" s="14"/>
      <c r="AO117" s="15">
        <v>0</v>
      </c>
      <c r="AP117" s="15"/>
      <c r="AQ117" s="15"/>
      <c r="AR117" s="15"/>
      <c r="AS117" s="15"/>
      <c r="AT117" s="15"/>
      <c r="AU117" s="15"/>
      <c r="AV117" s="15"/>
      <c r="AW117" s="15">
        <f t="shared" si="6"/>
        <v>73785.428571428565</v>
      </c>
      <c r="AX117" s="15"/>
      <c r="AY117" s="15"/>
      <c r="AZ117" s="15"/>
      <c r="BA117" s="15"/>
      <c r="BB117" s="15"/>
      <c r="BC117" s="15"/>
      <c r="BD117" s="15"/>
      <c r="BE117" s="15">
        <f t="shared" ref="BE117:BE127" si="7">AW117</f>
        <v>73785.428571428565</v>
      </c>
      <c r="BF117" s="15"/>
      <c r="BG117" s="15"/>
      <c r="BH117" s="15"/>
      <c r="BI117" s="15"/>
      <c r="BJ117" s="15"/>
      <c r="BK117" s="15"/>
      <c r="BL117" s="15"/>
      <c r="CB117" s="128"/>
    </row>
    <row r="118" spans="1:80" ht="15.75" customHeight="1">
      <c r="A118" s="7" t="s">
        <v>166</v>
      </c>
      <c r="B118" s="7"/>
      <c r="C118" s="7"/>
      <c r="D118" s="7"/>
      <c r="E118" s="7"/>
      <c r="F118" s="7"/>
      <c r="G118" s="29" t="s">
        <v>103</v>
      </c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1"/>
      <c r="Z118" s="11" t="s">
        <v>70</v>
      </c>
      <c r="AA118" s="11"/>
      <c r="AB118" s="11"/>
      <c r="AC118" s="11"/>
      <c r="AD118" s="11"/>
      <c r="AE118" s="12" t="s">
        <v>84</v>
      </c>
      <c r="AF118" s="13"/>
      <c r="AG118" s="13"/>
      <c r="AH118" s="13"/>
      <c r="AI118" s="13"/>
      <c r="AJ118" s="13"/>
      <c r="AK118" s="13"/>
      <c r="AL118" s="13"/>
      <c r="AM118" s="13"/>
      <c r="AN118" s="14"/>
      <c r="AO118" s="15">
        <v>0</v>
      </c>
      <c r="AP118" s="15"/>
      <c r="AQ118" s="15"/>
      <c r="AR118" s="15"/>
      <c r="AS118" s="15"/>
      <c r="AT118" s="15"/>
      <c r="AU118" s="15"/>
      <c r="AV118" s="15"/>
      <c r="AW118" s="15">
        <f t="shared" si="6"/>
        <v>50734.8</v>
      </c>
      <c r="AX118" s="15"/>
      <c r="AY118" s="15"/>
      <c r="AZ118" s="15"/>
      <c r="BA118" s="15"/>
      <c r="BB118" s="15"/>
      <c r="BC118" s="15"/>
      <c r="BD118" s="15"/>
      <c r="BE118" s="15">
        <f t="shared" si="7"/>
        <v>50734.8</v>
      </c>
      <c r="BF118" s="15"/>
      <c r="BG118" s="15"/>
      <c r="BH118" s="15"/>
      <c r="BI118" s="15"/>
      <c r="BJ118" s="15"/>
      <c r="BK118" s="15"/>
      <c r="BL118" s="15"/>
      <c r="CB118" s="128"/>
    </row>
    <row r="119" spans="1:80" s="123" customFormat="1" ht="12.75" customHeight="1">
      <c r="A119" s="7" t="s">
        <v>166</v>
      </c>
      <c r="B119" s="7"/>
      <c r="C119" s="7"/>
      <c r="D119" s="7"/>
      <c r="E119" s="7"/>
      <c r="F119" s="7"/>
      <c r="G119" s="29" t="s">
        <v>105</v>
      </c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1"/>
      <c r="Z119" s="11" t="s">
        <v>70</v>
      </c>
      <c r="AA119" s="11"/>
      <c r="AB119" s="11"/>
      <c r="AC119" s="11"/>
      <c r="AD119" s="11"/>
      <c r="AE119" s="12" t="s">
        <v>84</v>
      </c>
      <c r="AF119" s="13"/>
      <c r="AG119" s="13"/>
      <c r="AH119" s="13"/>
      <c r="AI119" s="13"/>
      <c r="AJ119" s="13"/>
      <c r="AK119" s="13"/>
      <c r="AL119" s="13"/>
      <c r="AM119" s="13"/>
      <c r="AN119" s="14"/>
      <c r="AO119" s="15">
        <v>0</v>
      </c>
      <c r="AP119" s="15"/>
      <c r="AQ119" s="15"/>
      <c r="AR119" s="15"/>
      <c r="AS119" s="15"/>
      <c r="AT119" s="15"/>
      <c r="AU119" s="15"/>
      <c r="AV119" s="15"/>
      <c r="AW119" s="15">
        <f t="shared" si="6"/>
        <v>43524.272727272728</v>
      </c>
      <c r="AX119" s="15"/>
      <c r="AY119" s="15"/>
      <c r="AZ119" s="15"/>
      <c r="BA119" s="15"/>
      <c r="BB119" s="15"/>
      <c r="BC119" s="15"/>
      <c r="BD119" s="15"/>
      <c r="BE119" s="15">
        <f t="shared" si="7"/>
        <v>43524.272727272728</v>
      </c>
      <c r="BF119" s="15"/>
      <c r="BG119" s="15"/>
      <c r="BH119" s="15"/>
      <c r="BI119" s="15"/>
      <c r="BJ119" s="15"/>
      <c r="BK119" s="15"/>
      <c r="BL119" s="15"/>
      <c r="CB119" s="128"/>
    </row>
    <row r="120" spans="1:80" ht="12.75" customHeight="1">
      <c r="A120" s="7" t="s">
        <v>166</v>
      </c>
      <c r="B120" s="7"/>
      <c r="C120" s="7"/>
      <c r="D120" s="7"/>
      <c r="E120" s="7"/>
      <c r="F120" s="7"/>
      <c r="G120" s="29" t="s">
        <v>106</v>
      </c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1"/>
      <c r="Z120" s="11" t="s">
        <v>70</v>
      </c>
      <c r="AA120" s="11"/>
      <c r="AB120" s="11"/>
      <c r="AC120" s="11"/>
      <c r="AD120" s="11"/>
      <c r="AE120" s="12" t="s">
        <v>84</v>
      </c>
      <c r="AF120" s="13"/>
      <c r="AG120" s="13"/>
      <c r="AH120" s="13"/>
      <c r="AI120" s="13"/>
      <c r="AJ120" s="13"/>
      <c r="AK120" s="13"/>
      <c r="AL120" s="13"/>
      <c r="AM120" s="13"/>
      <c r="AN120" s="14"/>
      <c r="AO120" s="15">
        <v>0</v>
      </c>
      <c r="AP120" s="15"/>
      <c r="AQ120" s="15"/>
      <c r="AR120" s="15"/>
      <c r="AS120" s="15"/>
      <c r="AT120" s="15"/>
      <c r="AU120" s="15"/>
      <c r="AV120" s="15"/>
      <c r="AW120" s="15">
        <f t="shared" si="6"/>
        <v>9784.575609756097</v>
      </c>
      <c r="AX120" s="15"/>
      <c r="AY120" s="15"/>
      <c r="AZ120" s="15"/>
      <c r="BA120" s="15"/>
      <c r="BB120" s="15"/>
      <c r="BC120" s="15"/>
      <c r="BD120" s="15"/>
      <c r="BE120" s="15">
        <f t="shared" si="7"/>
        <v>9784.575609756097</v>
      </c>
      <c r="BF120" s="15"/>
      <c r="BG120" s="15"/>
      <c r="BH120" s="15"/>
      <c r="BI120" s="15"/>
      <c r="BJ120" s="15"/>
      <c r="BK120" s="15"/>
      <c r="BL120" s="15"/>
      <c r="CB120" s="128"/>
    </row>
    <row r="121" spans="1:80" ht="14.25" customHeight="1">
      <c r="A121" s="7" t="s">
        <v>166</v>
      </c>
      <c r="B121" s="7"/>
      <c r="C121" s="7"/>
      <c r="D121" s="7"/>
      <c r="E121" s="7"/>
      <c r="F121" s="7"/>
      <c r="G121" s="29" t="s">
        <v>107</v>
      </c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1"/>
      <c r="Z121" s="11" t="s">
        <v>70</v>
      </c>
      <c r="AA121" s="11"/>
      <c r="AB121" s="11"/>
      <c r="AC121" s="11"/>
      <c r="AD121" s="11"/>
      <c r="AE121" s="12" t="s">
        <v>84</v>
      </c>
      <c r="AF121" s="13"/>
      <c r="AG121" s="13"/>
      <c r="AH121" s="13"/>
      <c r="AI121" s="13"/>
      <c r="AJ121" s="13"/>
      <c r="AK121" s="13"/>
      <c r="AL121" s="13"/>
      <c r="AM121" s="13"/>
      <c r="AN121" s="14"/>
      <c r="AO121" s="15">
        <v>0</v>
      </c>
      <c r="AP121" s="15"/>
      <c r="AQ121" s="15"/>
      <c r="AR121" s="15"/>
      <c r="AS121" s="15"/>
      <c r="AT121" s="15"/>
      <c r="AU121" s="15"/>
      <c r="AV121" s="15"/>
      <c r="AW121" s="15">
        <f t="shared" si="6"/>
        <v>11971.2</v>
      </c>
      <c r="AX121" s="15"/>
      <c r="AY121" s="15"/>
      <c r="AZ121" s="15"/>
      <c r="BA121" s="15"/>
      <c r="BB121" s="15"/>
      <c r="BC121" s="15"/>
      <c r="BD121" s="15"/>
      <c r="BE121" s="15">
        <f t="shared" si="7"/>
        <v>11971.2</v>
      </c>
      <c r="BF121" s="15"/>
      <c r="BG121" s="15"/>
      <c r="BH121" s="15"/>
      <c r="BI121" s="15"/>
      <c r="BJ121" s="15"/>
      <c r="BK121" s="15"/>
      <c r="BL121" s="15"/>
      <c r="CB121" s="128"/>
    </row>
    <row r="122" spans="1:80" ht="13.5" customHeight="1">
      <c r="A122" s="7" t="s">
        <v>166</v>
      </c>
      <c r="B122" s="7"/>
      <c r="C122" s="7"/>
      <c r="D122" s="7"/>
      <c r="E122" s="7"/>
      <c r="F122" s="7"/>
      <c r="G122" s="29" t="s">
        <v>108</v>
      </c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1"/>
      <c r="Z122" s="11" t="s">
        <v>70</v>
      </c>
      <c r="AA122" s="11"/>
      <c r="AB122" s="11"/>
      <c r="AC122" s="11"/>
      <c r="AD122" s="11"/>
      <c r="AE122" s="12" t="s">
        <v>84</v>
      </c>
      <c r="AF122" s="13"/>
      <c r="AG122" s="13"/>
      <c r="AH122" s="13"/>
      <c r="AI122" s="13"/>
      <c r="AJ122" s="13"/>
      <c r="AK122" s="13"/>
      <c r="AL122" s="13"/>
      <c r="AM122" s="13"/>
      <c r="AN122" s="14"/>
      <c r="AO122" s="15">
        <v>0</v>
      </c>
      <c r="AP122" s="15"/>
      <c r="AQ122" s="15"/>
      <c r="AR122" s="15"/>
      <c r="AS122" s="15"/>
      <c r="AT122" s="15"/>
      <c r="AU122" s="15"/>
      <c r="AV122" s="15"/>
      <c r="AW122" s="15">
        <f t="shared" si="6"/>
        <v>27559.247619047615</v>
      </c>
      <c r="AX122" s="15"/>
      <c r="AY122" s="15"/>
      <c r="AZ122" s="15"/>
      <c r="BA122" s="15"/>
      <c r="BB122" s="15"/>
      <c r="BC122" s="15"/>
      <c r="BD122" s="15"/>
      <c r="BE122" s="15">
        <f t="shared" si="7"/>
        <v>27559.247619047615</v>
      </c>
      <c r="BF122" s="15"/>
      <c r="BG122" s="15"/>
      <c r="BH122" s="15"/>
      <c r="BI122" s="15"/>
      <c r="BJ122" s="15"/>
      <c r="BK122" s="15"/>
      <c r="BL122" s="15"/>
      <c r="CB122" s="128"/>
    </row>
    <row r="123" spans="1:80" ht="12.75" customHeight="1">
      <c r="A123" s="7" t="s">
        <v>166</v>
      </c>
      <c r="B123" s="7"/>
      <c r="C123" s="7"/>
      <c r="D123" s="7"/>
      <c r="E123" s="7"/>
      <c r="F123" s="7"/>
      <c r="G123" s="29" t="s">
        <v>109</v>
      </c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1"/>
      <c r="Z123" s="11" t="s">
        <v>70</v>
      </c>
      <c r="AA123" s="11"/>
      <c r="AB123" s="11"/>
      <c r="AC123" s="11"/>
      <c r="AD123" s="11"/>
      <c r="AE123" s="12" t="s">
        <v>84</v>
      </c>
      <c r="AF123" s="13"/>
      <c r="AG123" s="13"/>
      <c r="AH123" s="13"/>
      <c r="AI123" s="13"/>
      <c r="AJ123" s="13"/>
      <c r="AK123" s="13"/>
      <c r="AL123" s="13"/>
      <c r="AM123" s="13"/>
      <c r="AN123" s="14"/>
      <c r="AO123" s="15">
        <v>0</v>
      </c>
      <c r="AP123" s="15"/>
      <c r="AQ123" s="15"/>
      <c r="AR123" s="15"/>
      <c r="AS123" s="15"/>
      <c r="AT123" s="15"/>
      <c r="AU123" s="15"/>
      <c r="AV123" s="15"/>
      <c r="AW123" s="15">
        <f t="shared" ref="AW123" si="8">AW95/AW109</f>
        <v>13726.56</v>
      </c>
      <c r="AX123" s="15"/>
      <c r="AY123" s="15"/>
      <c r="AZ123" s="15"/>
      <c r="BA123" s="15"/>
      <c r="BB123" s="15"/>
      <c r="BC123" s="15"/>
      <c r="BD123" s="15"/>
      <c r="BE123" s="15">
        <f t="shared" si="7"/>
        <v>13726.56</v>
      </c>
      <c r="BF123" s="15"/>
      <c r="BG123" s="15"/>
      <c r="BH123" s="15"/>
      <c r="BI123" s="15"/>
      <c r="BJ123" s="15"/>
      <c r="BK123" s="15"/>
      <c r="BL123" s="15"/>
      <c r="CB123" s="128"/>
    </row>
    <row r="124" spans="1:80" ht="12.75" customHeight="1">
      <c r="A124" s="7" t="s">
        <v>166</v>
      </c>
      <c r="B124" s="7"/>
      <c r="C124" s="7"/>
      <c r="D124" s="7"/>
      <c r="E124" s="7"/>
      <c r="F124" s="7"/>
      <c r="G124" s="29" t="s">
        <v>110</v>
      </c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1"/>
      <c r="Z124" s="11" t="s">
        <v>70</v>
      </c>
      <c r="AA124" s="11"/>
      <c r="AB124" s="11"/>
      <c r="AC124" s="11"/>
      <c r="AD124" s="11"/>
      <c r="AE124" s="12" t="s">
        <v>84</v>
      </c>
      <c r="AF124" s="13"/>
      <c r="AG124" s="13"/>
      <c r="AH124" s="13"/>
      <c r="AI124" s="13"/>
      <c r="AJ124" s="13"/>
      <c r="AK124" s="13"/>
      <c r="AL124" s="13"/>
      <c r="AM124" s="13"/>
      <c r="AN124" s="14"/>
      <c r="AO124" s="15">
        <v>0</v>
      </c>
      <c r="AP124" s="15"/>
      <c r="AQ124" s="15"/>
      <c r="AR124" s="15"/>
      <c r="AS124" s="15"/>
      <c r="AT124" s="15"/>
      <c r="AU124" s="15"/>
      <c r="AV124" s="15"/>
      <c r="AW124" s="15">
        <f>AW96/AW110</f>
        <v>44037</v>
      </c>
      <c r="AX124" s="15"/>
      <c r="AY124" s="15"/>
      <c r="AZ124" s="15"/>
      <c r="BA124" s="15"/>
      <c r="BB124" s="15"/>
      <c r="BC124" s="15"/>
      <c r="BD124" s="15"/>
      <c r="BE124" s="15">
        <f t="shared" si="7"/>
        <v>44037</v>
      </c>
      <c r="BF124" s="15"/>
      <c r="BG124" s="15"/>
      <c r="BH124" s="15"/>
      <c r="BI124" s="15"/>
      <c r="BJ124" s="15"/>
      <c r="BK124" s="15"/>
      <c r="BL124" s="15"/>
      <c r="CB124" s="128"/>
    </row>
    <row r="125" spans="1:80" ht="17.25" customHeight="1">
      <c r="A125" s="7" t="s">
        <v>166</v>
      </c>
      <c r="B125" s="7"/>
      <c r="C125" s="7"/>
      <c r="D125" s="7"/>
      <c r="E125" s="7"/>
      <c r="F125" s="7"/>
      <c r="G125" s="29" t="s">
        <v>111</v>
      </c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1"/>
      <c r="Z125" s="11" t="s">
        <v>70</v>
      </c>
      <c r="AA125" s="11"/>
      <c r="AB125" s="11"/>
      <c r="AC125" s="11"/>
      <c r="AD125" s="11"/>
      <c r="AE125" s="12" t="s">
        <v>84</v>
      </c>
      <c r="AF125" s="13"/>
      <c r="AG125" s="13"/>
      <c r="AH125" s="13"/>
      <c r="AI125" s="13"/>
      <c r="AJ125" s="13"/>
      <c r="AK125" s="13"/>
      <c r="AL125" s="13"/>
      <c r="AM125" s="13"/>
      <c r="AN125" s="14"/>
      <c r="AO125" s="15">
        <v>0</v>
      </c>
      <c r="AP125" s="15"/>
      <c r="AQ125" s="15"/>
      <c r="AR125" s="15"/>
      <c r="AS125" s="15"/>
      <c r="AT125" s="15"/>
      <c r="AU125" s="15"/>
      <c r="AV125" s="15"/>
      <c r="AW125" s="15">
        <f>AW97/AW111</f>
        <v>14836.968421052632</v>
      </c>
      <c r="AX125" s="15"/>
      <c r="AY125" s="15"/>
      <c r="AZ125" s="15"/>
      <c r="BA125" s="15"/>
      <c r="BB125" s="15"/>
      <c r="BC125" s="15"/>
      <c r="BD125" s="15"/>
      <c r="BE125" s="15">
        <f t="shared" si="7"/>
        <v>14836.968421052632</v>
      </c>
      <c r="BF125" s="15"/>
      <c r="BG125" s="15"/>
      <c r="BH125" s="15"/>
      <c r="BI125" s="15"/>
      <c r="BJ125" s="15"/>
      <c r="BK125" s="15"/>
      <c r="BL125" s="15"/>
      <c r="CB125" s="128"/>
    </row>
    <row r="126" spans="1:80" ht="12.75" customHeight="1">
      <c r="A126" s="7" t="s">
        <v>166</v>
      </c>
      <c r="B126" s="7"/>
      <c r="C126" s="7"/>
      <c r="D126" s="7"/>
      <c r="E126" s="7"/>
      <c r="F126" s="7"/>
      <c r="G126" s="29" t="s">
        <v>112</v>
      </c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1"/>
      <c r="Z126" s="11" t="s">
        <v>70</v>
      </c>
      <c r="AA126" s="11"/>
      <c r="AB126" s="11"/>
      <c r="AC126" s="11"/>
      <c r="AD126" s="11"/>
      <c r="AE126" s="12" t="s">
        <v>84</v>
      </c>
      <c r="AF126" s="13"/>
      <c r="AG126" s="13"/>
      <c r="AH126" s="13"/>
      <c r="AI126" s="13"/>
      <c r="AJ126" s="13"/>
      <c r="AK126" s="13"/>
      <c r="AL126" s="13"/>
      <c r="AM126" s="13"/>
      <c r="AN126" s="14"/>
      <c r="AO126" s="15">
        <v>0</v>
      </c>
      <c r="AP126" s="15"/>
      <c r="AQ126" s="15"/>
      <c r="AR126" s="15"/>
      <c r="AS126" s="15"/>
      <c r="AT126" s="15"/>
      <c r="AU126" s="15"/>
      <c r="AV126" s="15"/>
      <c r="AW126" s="15">
        <f>AW98/AW112</f>
        <v>22340.924999999999</v>
      </c>
      <c r="AX126" s="15"/>
      <c r="AY126" s="15"/>
      <c r="AZ126" s="15"/>
      <c r="BA126" s="15"/>
      <c r="BB126" s="15"/>
      <c r="BC126" s="15"/>
      <c r="BD126" s="15"/>
      <c r="BE126" s="15">
        <f t="shared" si="7"/>
        <v>22340.924999999999</v>
      </c>
      <c r="BF126" s="15"/>
      <c r="BG126" s="15"/>
      <c r="BH126" s="15"/>
      <c r="BI126" s="15"/>
      <c r="BJ126" s="15"/>
      <c r="BK126" s="15"/>
      <c r="BL126" s="15"/>
      <c r="CB126" s="128"/>
    </row>
    <row r="127" spans="1:80" ht="16.5" customHeight="1">
      <c r="A127" s="7" t="s">
        <v>166</v>
      </c>
      <c r="B127" s="7"/>
      <c r="C127" s="7"/>
      <c r="D127" s="7"/>
      <c r="E127" s="7"/>
      <c r="F127" s="7"/>
      <c r="G127" s="29" t="s">
        <v>113</v>
      </c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1"/>
      <c r="Z127" s="11" t="s">
        <v>70</v>
      </c>
      <c r="AA127" s="11"/>
      <c r="AB127" s="11"/>
      <c r="AC127" s="11"/>
      <c r="AD127" s="11"/>
      <c r="AE127" s="12" t="s">
        <v>84</v>
      </c>
      <c r="AF127" s="13"/>
      <c r="AG127" s="13"/>
      <c r="AH127" s="13"/>
      <c r="AI127" s="13"/>
      <c r="AJ127" s="13"/>
      <c r="AK127" s="13"/>
      <c r="AL127" s="13"/>
      <c r="AM127" s="13"/>
      <c r="AN127" s="14"/>
      <c r="AO127" s="15">
        <v>0</v>
      </c>
      <c r="AP127" s="15"/>
      <c r="AQ127" s="15"/>
      <c r="AR127" s="15"/>
      <c r="AS127" s="15"/>
      <c r="AT127" s="15"/>
      <c r="AU127" s="15"/>
      <c r="AV127" s="15"/>
      <c r="AW127" s="15">
        <f>AW99/AW113</f>
        <v>15409.439999999999</v>
      </c>
      <c r="AX127" s="15"/>
      <c r="AY127" s="15"/>
      <c r="AZ127" s="15"/>
      <c r="BA127" s="15"/>
      <c r="BB127" s="15"/>
      <c r="BC127" s="15"/>
      <c r="BD127" s="15"/>
      <c r="BE127" s="15">
        <f t="shared" si="7"/>
        <v>15409.439999999999</v>
      </c>
      <c r="BF127" s="15"/>
      <c r="BG127" s="15"/>
      <c r="BH127" s="15"/>
      <c r="BI127" s="15"/>
      <c r="BJ127" s="15"/>
      <c r="BK127" s="15"/>
      <c r="BL127" s="15"/>
      <c r="CB127" s="128"/>
    </row>
    <row r="128" spans="1:80" ht="25.5" customHeight="1">
      <c r="A128" s="7" t="s">
        <v>166</v>
      </c>
      <c r="B128" s="7"/>
      <c r="C128" s="7"/>
      <c r="D128" s="7"/>
      <c r="E128" s="7"/>
      <c r="F128" s="7"/>
      <c r="G128" s="29" t="s">
        <v>196</v>
      </c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1"/>
      <c r="Z128" s="11" t="s">
        <v>70</v>
      </c>
      <c r="AA128" s="11"/>
      <c r="AB128" s="11"/>
      <c r="AC128" s="11"/>
      <c r="AD128" s="11"/>
      <c r="AE128" s="12" t="s">
        <v>84</v>
      </c>
      <c r="AF128" s="13"/>
      <c r="AG128" s="13"/>
      <c r="AH128" s="13"/>
      <c r="AI128" s="13"/>
      <c r="AJ128" s="13"/>
      <c r="AK128" s="13"/>
      <c r="AL128" s="13"/>
      <c r="AM128" s="13"/>
      <c r="AN128" s="14"/>
      <c r="AO128" s="15">
        <v>0</v>
      </c>
      <c r="AP128" s="15"/>
      <c r="AQ128" s="15"/>
      <c r="AR128" s="15"/>
      <c r="AS128" s="15"/>
      <c r="AT128" s="15"/>
      <c r="AU128" s="15"/>
      <c r="AV128" s="15"/>
      <c r="AW128" s="15">
        <f>AW100/AW114</f>
        <v>199000</v>
      </c>
      <c r="AX128" s="15"/>
      <c r="AY128" s="15"/>
      <c r="AZ128" s="15"/>
      <c r="BA128" s="15"/>
      <c r="BB128" s="15"/>
      <c r="BC128" s="15"/>
      <c r="BD128" s="15"/>
      <c r="BE128" s="15">
        <f>AW128</f>
        <v>199000</v>
      </c>
      <c r="BF128" s="15"/>
      <c r="BG128" s="15"/>
      <c r="BH128" s="15"/>
      <c r="BI128" s="15"/>
      <c r="BJ128" s="15"/>
      <c r="BK128" s="15"/>
      <c r="BL128" s="15"/>
      <c r="CB128" s="128"/>
    </row>
    <row r="129" spans="1:80" ht="12.75" customHeight="1">
      <c r="A129" s="16"/>
      <c r="B129" s="16"/>
      <c r="C129" s="16"/>
      <c r="D129" s="16"/>
      <c r="E129" s="16"/>
      <c r="F129" s="1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9"/>
      <c r="Z129" s="20"/>
      <c r="AA129" s="20"/>
      <c r="AB129" s="20"/>
      <c r="AC129" s="20"/>
      <c r="AD129" s="20"/>
      <c r="AE129" s="21"/>
      <c r="AF129" s="21"/>
      <c r="AG129" s="21"/>
      <c r="AH129" s="21"/>
      <c r="AI129" s="21"/>
      <c r="AJ129" s="21"/>
      <c r="AK129" s="21"/>
      <c r="AL129" s="21"/>
      <c r="AM129" s="21"/>
      <c r="AN129" s="22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CB129" s="128"/>
    </row>
    <row r="130" spans="1:80" ht="11.25" customHeight="1">
      <c r="A130" s="16">
        <v>0</v>
      </c>
      <c r="B130" s="16"/>
      <c r="C130" s="16"/>
      <c r="D130" s="16"/>
      <c r="E130" s="16"/>
      <c r="F130" s="16"/>
      <c r="G130" s="32" t="s">
        <v>115</v>
      </c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4"/>
      <c r="Z130" s="20"/>
      <c r="AA130" s="20"/>
      <c r="AB130" s="20"/>
      <c r="AC130" s="20"/>
      <c r="AD130" s="20"/>
      <c r="AE130" s="32"/>
      <c r="AF130" s="33"/>
      <c r="AG130" s="33"/>
      <c r="AH130" s="33"/>
      <c r="AI130" s="33"/>
      <c r="AJ130" s="33"/>
      <c r="AK130" s="33"/>
      <c r="AL130" s="33"/>
      <c r="AM130" s="33"/>
      <c r="AN130" s="34"/>
      <c r="AO130" s="6"/>
      <c r="AP130" s="6"/>
      <c r="AQ130" s="6"/>
      <c r="AR130" s="6"/>
      <c r="AS130" s="6"/>
      <c r="AT130" s="6"/>
      <c r="AU130" s="6"/>
      <c r="AV130" s="6"/>
      <c r="AW130" s="15"/>
      <c r="AX130" s="15"/>
      <c r="AY130" s="15"/>
      <c r="AZ130" s="15"/>
      <c r="BA130" s="15"/>
      <c r="BB130" s="15"/>
      <c r="BC130" s="15"/>
      <c r="BD130" s="15"/>
      <c r="BE130" s="6"/>
      <c r="BF130" s="6"/>
      <c r="BG130" s="6"/>
      <c r="BH130" s="6"/>
      <c r="BI130" s="6"/>
      <c r="BJ130" s="6"/>
      <c r="BK130" s="6"/>
      <c r="BL130" s="6"/>
      <c r="CB130" s="128"/>
    </row>
    <row r="131" spans="1:80" ht="30" customHeight="1">
      <c r="A131" s="7" t="s">
        <v>166</v>
      </c>
      <c r="B131" s="7"/>
      <c r="C131" s="7"/>
      <c r="D131" s="7"/>
      <c r="E131" s="7"/>
      <c r="F131" s="7"/>
      <c r="G131" s="29" t="s">
        <v>118</v>
      </c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1"/>
      <c r="Z131" s="11" t="s">
        <v>117</v>
      </c>
      <c r="AA131" s="11"/>
      <c r="AB131" s="11"/>
      <c r="AC131" s="11"/>
      <c r="AD131" s="11"/>
      <c r="AE131" s="12" t="s">
        <v>104</v>
      </c>
      <c r="AF131" s="13"/>
      <c r="AG131" s="13"/>
      <c r="AH131" s="13"/>
      <c r="AI131" s="13"/>
      <c r="AJ131" s="13"/>
      <c r="AK131" s="13"/>
      <c r="AL131" s="13"/>
      <c r="AM131" s="13"/>
      <c r="AN131" s="14"/>
      <c r="AO131" s="15">
        <v>0</v>
      </c>
      <c r="AP131" s="15"/>
      <c r="AQ131" s="15"/>
      <c r="AR131" s="15"/>
      <c r="AS131" s="15"/>
      <c r="AT131" s="15"/>
      <c r="AU131" s="15"/>
      <c r="AV131" s="15"/>
      <c r="AW131" s="28">
        <f>ROUND((AW87/15876186*100),2)</f>
        <v>31.49</v>
      </c>
      <c r="AX131" s="28"/>
      <c r="AY131" s="28"/>
      <c r="AZ131" s="28"/>
      <c r="BA131" s="28"/>
      <c r="BB131" s="28"/>
      <c r="BC131" s="28"/>
      <c r="BD131" s="28"/>
      <c r="BE131" s="28">
        <f>AW131</f>
        <v>31.49</v>
      </c>
      <c r="BF131" s="28"/>
      <c r="BG131" s="28"/>
      <c r="BH131" s="28"/>
      <c r="BI131" s="28"/>
      <c r="BJ131" s="28"/>
      <c r="BK131" s="28"/>
      <c r="BL131" s="28"/>
      <c r="CB131" s="128"/>
    </row>
    <row r="132" spans="1:80" ht="20.25" customHeight="1">
      <c r="A132" s="16">
        <v>0</v>
      </c>
      <c r="B132" s="16"/>
      <c r="C132" s="16"/>
      <c r="D132" s="16"/>
      <c r="E132" s="16"/>
      <c r="F132" s="16"/>
      <c r="G132" s="22" t="s">
        <v>171</v>
      </c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9"/>
      <c r="Z132" s="20"/>
      <c r="AA132" s="20"/>
      <c r="AB132" s="20"/>
      <c r="AC132" s="20"/>
      <c r="AD132" s="20"/>
      <c r="AE132" s="21"/>
      <c r="AF132" s="21"/>
      <c r="AG132" s="21"/>
      <c r="AH132" s="21"/>
      <c r="AI132" s="21"/>
      <c r="AJ132" s="21"/>
      <c r="AK132" s="21"/>
      <c r="AL132" s="21"/>
      <c r="AM132" s="21"/>
      <c r="AN132" s="22"/>
      <c r="AO132" s="6"/>
      <c r="AP132" s="6"/>
      <c r="AQ132" s="6"/>
      <c r="AR132" s="6"/>
      <c r="AS132" s="6"/>
      <c r="AT132" s="6"/>
      <c r="AU132" s="6"/>
      <c r="AV132" s="6"/>
      <c r="AW132" s="6">
        <f>AW134</f>
        <v>1000000</v>
      </c>
      <c r="AX132" s="6"/>
      <c r="AY132" s="6"/>
      <c r="AZ132" s="6"/>
      <c r="BA132" s="6"/>
      <c r="BB132" s="6"/>
      <c r="BC132" s="6"/>
      <c r="BD132" s="6"/>
      <c r="BE132" s="6">
        <f>AW132</f>
        <v>1000000</v>
      </c>
      <c r="BF132" s="6"/>
      <c r="BG132" s="6"/>
      <c r="BH132" s="6"/>
      <c r="BI132" s="6"/>
      <c r="BJ132" s="6"/>
      <c r="BK132" s="6"/>
      <c r="BL132" s="6"/>
    </row>
    <row r="133" spans="1:80" ht="12.75" customHeight="1">
      <c r="A133" s="16">
        <v>0</v>
      </c>
      <c r="B133" s="16"/>
      <c r="C133" s="16"/>
      <c r="D133" s="16"/>
      <c r="E133" s="16"/>
      <c r="F133" s="16"/>
      <c r="G133" s="17" t="s">
        <v>68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9"/>
      <c r="Z133" s="20"/>
      <c r="AA133" s="20"/>
      <c r="AB133" s="20"/>
      <c r="AC133" s="20"/>
      <c r="AD133" s="20"/>
      <c r="AE133" s="21"/>
      <c r="AF133" s="21"/>
      <c r="AG133" s="21"/>
      <c r="AH133" s="21"/>
      <c r="AI133" s="21"/>
      <c r="AJ133" s="21"/>
      <c r="AK133" s="21"/>
      <c r="AL133" s="21"/>
      <c r="AM133" s="21"/>
      <c r="AN133" s="22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80" ht="24.75" customHeight="1">
      <c r="A134" s="7" t="s">
        <v>170</v>
      </c>
      <c r="B134" s="7"/>
      <c r="C134" s="7"/>
      <c r="D134" s="7"/>
      <c r="E134" s="7"/>
      <c r="F134" s="7"/>
      <c r="G134" s="29" t="s">
        <v>173</v>
      </c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1"/>
      <c r="Z134" s="11" t="s">
        <v>70</v>
      </c>
      <c r="AA134" s="11"/>
      <c r="AB134" s="11"/>
      <c r="AC134" s="11"/>
      <c r="AD134" s="11"/>
      <c r="AE134" s="12" t="s">
        <v>172</v>
      </c>
      <c r="AF134" s="13"/>
      <c r="AG134" s="13"/>
      <c r="AH134" s="13"/>
      <c r="AI134" s="13"/>
      <c r="AJ134" s="13"/>
      <c r="AK134" s="13"/>
      <c r="AL134" s="13"/>
      <c r="AM134" s="13"/>
      <c r="AN134" s="14"/>
      <c r="AO134" s="15">
        <v>0</v>
      </c>
      <c r="AP134" s="15"/>
      <c r="AQ134" s="15"/>
      <c r="AR134" s="15"/>
      <c r="AS134" s="15"/>
      <c r="AT134" s="15"/>
      <c r="AU134" s="15"/>
      <c r="AV134" s="15"/>
      <c r="AW134" s="15">
        <f>SUM(AW135:BD140)</f>
        <v>1000000</v>
      </c>
      <c r="AX134" s="15"/>
      <c r="AY134" s="15"/>
      <c r="AZ134" s="15"/>
      <c r="BA134" s="15"/>
      <c r="BB134" s="15"/>
      <c r="BC134" s="15"/>
      <c r="BD134" s="15"/>
      <c r="BE134" s="15">
        <f>AW134</f>
        <v>1000000</v>
      </c>
      <c r="BF134" s="15"/>
      <c r="BG134" s="15"/>
      <c r="BH134" s="15"/>
      <c r="BI134" s="15"/>
      <c r="BJ134" s="15"/>
      <c r="BK134" s="15"/>
      <c r="BL134" s="15"/>
    </row>
    <row r="135" spans="1:80" ht="12.75" customHeight="1">
      <c r="A135" s="7" t="s">
        <v>170</v>
      </c>
      <c r="B135" s="7"/>
      <c r="C135" s="7"/>
      <c r="D135" s="7"/>
      <c r="E135" s="7"/>
      <c r="F135" s="7"/>
      <c r="G135" s="29" t="s">
        <v>174</v>
      </c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1"/>
      <c r="Z135" s="11" t="s">
        <v>70</v>
      </c>
      <c r="AA135" s="11"/>
      <c r="AB135" s="11"/>
      <c r="AC135" s="11"/>
      <c r="AD135" s="11"/>
      <c r="AE135" s="12" t="s">
        <v>73</v>
      </c>
      <c r="AF135" s="13"/>
      <c r="AG135" s="13"/>
      <c r="AH135" s="13"/>
      <c r="AI135" s="13"/>
      <c r="AJ135" s="13"/>
      <c r="AK135" s="13"/>
      <c r="AL135" s="13"/>
      <c r="AM135" s="13"/>
      <c r="AN135" s="14"/>
      <c r="AO135" s="1"/>
      <c r="AP135" s="2"/>
      <c r="AQ135" s="2"/>
      <c r="AR135" s="2"/>
      <c r="AS135" s="2"/>
      <c r="AT135" s="2"/>
      <c r="AU135" s="2"/>
      <c r="AV135" s="3"/>
      <c r="AW135" s="15">
        <v>126000</v>
      </c>
      <c r="AX135" s="15"/>
      <c r="AY135" s="15"/>
      <c r="AZ135" s="15"/>
      <c r="BA135" s="15"/>
      <c r="BB135" s="15"/>
      <c r="BC135" s="15"/>
      <c r="BD135" s="15"/>
      <c r="BE135" s="15">
        <f t="shared" ref="BE135:BE140" si="9">AW135</f>
        <v>126000</v>
      </c>
      <c r="BF135" s="15"/>
      <c r="BG135" s="15"/>
      <c r="BH135" s="15"/>
      <c r="BI135" s="15"/>
      <c r="BJ135" s="15"/>
      <c r="BK135" s="15"/>
      <c r="BL135" s="15"/>
    </row>
    <row r="136" spans="1:80" ht="12.75" customHeight="1">
      <c r="A136" s="7" t="s">
        <v>170</v>
      </c>
      <c r="B136" s="7"/>
      <c r="C136" s="7"/>
      <c r="D136" s="7"/>
      <c r="E136" s="7"/>
      <c r="F136" s="7"/>
      <c r="G136" s="29" t="s">
        <v>175</v>
      </c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1"/>
      <c r="Z136" s="11" t="s">
        <v>70</v>
      </c>
      <c r="AA136" s="11"/>
      <c r="AB136" s="11"/>
      <c r="AC136" s="11"/>
      <c r="AD136" s="11"/>
      <c r="AE136" s="12" t="s">
        <v>73</v>
      </c>
      <c r="AF136" s="13"/>
      <c r="AG136" s="13"/>
      <c r="AH136" s="13"/>
      <c r="AI136" s="13"/>
      <c r="AJ136" s="13"/>
      <c r="AK136" s="13"/>
      <c r="AL136" s="13"/>
      <c r="AM136" s="13"/>
      <c r="AN136" s="14"/>
      <c r="AO136" s="1"/>
      <c r="AP136" s="2"/>
      <c r="AQ136" s="2"/>
      <c r="AR136" s="2"/>
      <c r="AS136" s="2"/>
      <c r="AT136" s="2"/>
      <c r="AU136" s="2"/>
      <c r="AV136" s="3"/>
      <c r="AW136" s="15">
        <v>97000</v>
      </c>
      <c r="AX136" s="15"/>
      <c r="AY136" s="15"/>
      <c r="AZ136" s="15"/>
      <c r="BA136" s="15"/>
      <c r="BB136" s="15"/>
      <c r="BC136" s="15"/>
      <c r="BD136" s="15"/>
      <c r="BE136" s="15">
        <f t="shared" si="9"/>
        <v>97000</v>
      </c>
      <c r="BF136" s="15"/>
      <c r="BG136" s="15"/>
      <c r="BH136" s="15"/>
      <c r="BI136" s="15"/>
      <c r="BJ136" s="15"/>
      <c r="BK136" s="15"/>
      <c r="BL136" s="15"/>
    </row>
    <row r="137" spans="1:80" ht="12.75" customHeight="1">
      <c r="A137" s="7" t="s">
        <v>170</v>
      </c>
      <c r="B137" s="7"/>
      <c r="C137" s="7"/>
      <c r="D137" s="7"/>
      <c r="E137" s="7"/>
      <c r="F137" s="7"/>
      <c r="G137" s="29" t="s">
        <v>176</v>
      </c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1"/>
      <c r="Z137" s="11" t="s">
        <v>70</v>
      </c>
      <c r="AA137" s="11"/>
      <c r="AB137" s="11"/>
      <c r="AC137" s="11"/>
      <c r="AD137" s="11"/>
      <c r="AE137" s="12" t="s">
        <v>73</v>
      </c>
      <c r="AF137" s="13"/>
      <c r="AG137" s="13"/>
      <c r="AH137" s="13"/>
      <c r="AI137" s="13"/>
      <c r="AJ137" s="13"/>
      <c r="AK137" s="13"/>
      <c r="AL137" s="13"/>
      <c r="AM137" s="13"/>
      <c r="AN137" s="14"/>
      <c r="AO137" s="1"/>
      <c r="AP137" s="2"/>
      <c r="AQ137" s="2"/>
      <c r="AR137" s="2"/>
      <c r="AS137" s="2"/>
      <c r="AT137" s="2"/>
      <c r="AU137" s="2"/>
      <c r="AV137" s="3"/>
      <c r="AW137" s="15">
        <v>405600</v>
      </c>
      <c r="AX137" s="15"/>
      <c r="AY137" s="15"/>
      <c r="AZ137" s="15"/>
      <c r="BA137" s="15"/>
      <c r="BB137" s="15"/>
      <c r="BC137" s="15"/>
      <c r="BD137" s="15"/>
      <c r="BE137" s="15">
        <f t="shared" si="9"/>
        <v>405600</v>
      </c>
      <c r="BF137" s="15"/>
      <c r="BG137" s="15"/>
      <c r="BH137" s="15"/>
      <c r="BI137" s="15"/>
      <c r="BJ137" s="15"/>
      <c r="BK137" s="15"/>
      <c r="BL137" s="15"/>
    </row>
    <row r="138" spans="1:80" ht="12.75" customHeight="1">
      <c r="A138" s="7" t="s">
        <v>170</v>
      </c>
      <c r="B138" s="7"/>
      <c r="C138" s="7"/>
      <c r="D138" s="7"/>
      <c r="E138" s="7"/>
      <c r="F138" s="7"/>
      <c r="G138" s="29" t="s">
        <v>177</v>
      </c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1"/>
      <c r="Z138" s="11" t="s">
        <v>70</v>
      </c>
      <c r="AA138" s="11"/>
      <c r="AB138" s="11"/>
      <c r="AC138" s="11"/>
      <c r="AD138" s="11"/>
      <c r="AE138" s="12" t="s">
        <v>73</v>
      </c>
      <c r="AF138" s="13"/>
      <c r="AG138" s="13"/>
      <c r="AH138" s="13"/>
      <c r="AI138" s="13"/>
      <c r="AJ138" s="13"/>
      <c r="AK138" s="13"/>
      <c r="AL138" s="13"/>
      <c r="AM138" s="13"/>
      <c r="AN138" s="14"/>
      <c r="AO138" s="1"/>
      <c r="AP138" s="2"/>
      <c r="AQ138" s="2"/>
      <c r="AR138" s="2"/>
      <c r="AS138" s="2"/>
      <c r="AT138" s="2"/>
      <c r="AU138" s="2"/>
      <c r="AV138" s="3"/>
      <c r="AW138" s="15">
        <v>108400</v>
      </c>
      <c r="AX138" s="15"/>
      <c r="AY138" s="15"/>
      <c r="AZ138" s="15"/>
      <c r="BA138" s="15"/>
      <c r="BB138" s="15"/>
      <c r="BC138" s="15"/>
      <c r="BD138" s="15"/>
      <c r="BE138" s="15">
        <f t="shared" si="9"/>
        <v>108400</v>
      </c>
      <c r="BF138" s="15"/>
      <c r="BG138" s="15"/>
      <c r="BH138" s="15"/>
      <c r="BI138" s="15"/>
      <c r="BJ138" s="15"/>
      <c r="BK138" s="15"/>
      <c r="BL138" s="15"/>
    </row>
    <row r="139" spans="1:80" ht="12.75" customHeight="1">
      <c r="A139" s="7" t="s">
        <v>170</v>
      </c>
      <c r="B139" s="7"/>
      <c r="C139" s="7"/>
      <c r="D139" s="7"/>
      <c r="E139" s="7"/>
      <c r="F139" s="7"/>
      <c r="G139" s="29" t="s">
        <v>178</v>
      </c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1"/>
      <c r="Z139" s="11" t="s">
        <v>70</v>
      </c>
      <c r="AA139" s="11"/>
      <c r="AB139" s="11"/>
      <c r="AC139" s="11"/>
      <c r="AD139" s="11"/>
      <c r="AE139" s="12" t="s">
        <v>73</v>
      </c>
      <c r="AF139" s="13"/>
      <c r="AG139" s="13"/>
      <c r="AH139" s="13"/>
      <c r="AI139" s="13"/>
      <c r="AJ139" s="13"/>
      <c r="AK139" s="13"/>
      <c r="AL139" s="13"/>
      <c r="AM139" s="13"/>
      <c r="AN139" s="14"/>
      <c r="AO139" s="1"/>
      <c r="AP139" s="2"/>
      <c r="AQ139" s="2"/>
      <c r="AR139" s="2"/>
      <c r="AS139" s="2"/>
      <c r="AT139" s="2"/>
      <c r="AU139" s="2"/>
      <c r="AV139" s="3"/>
      <c r="AW139" s="15">
        <v>33000</v>
      </c>
      <c r="AX139" s="15"/>
      <c r="AY139" s="15"/>
      <c r="AZ139" s="15"/>
      <c r="BA139" s="15"/>
      <c r="BB139" s="15"/>
      <c r="BC139" s="15"/>
      <c r="BD139" s="15"/>
      <c r="BE139" s="15">
        <f t="shared" si="9"/>
        <v>33000</v>
      </c>
      <c r="BF139" s="15"/>
      <c r="BG139" s="15"/>
      <c r="BH139" s="15"/>
      <c r="BI139" s="15"/>
      <c r="BJ139" s="15"/>
      <c r="BK139" s="15"/>
      <c r="BL139" s="15"/>
    </row>
    <row r="140" spans="1:80" ht="21.75" customHeight="1">
      <c r="A140" s="7" t="s">
        <v>170</v>
      </c>
      <c r="B140" s="7"/>
      <c r="C140" s="7"/>
      <c r="D140" s="7"/>
      <c r="E140" s="7"/>
      <c r="F140" s="7"/>
      <c r="G140" s="29" t="s">
        <v>179</v>
      </c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1"/>
      <c r="Z140" s="11" t="s">
        <v>70</v>
      </c>
      <c r="AA140" s="11"/>
      <c r="AB140" s="11"/>
      <c r="AC140" s="11"/>
      <c r="AD140" s="11"/>
      <c r="AE140" s="12" t="s">
        <v>73</v>
      </c>
      <c r="AF140" s="13"/>
      <c r="AG140" s="13"/>
      <c r="AH140" s="13"/>
      <c r="AI140" s="13"/>
      <c r="AJ140" s="13"/>
      <c r="AK140" s="13"/>
      <c r="AL140" s="13"/>
      <c r="AM140" s="13"/>
      <c r="AN140" s="14"/>
      <c r="AO140" s="1"/>
      <c r="AP140" s="2"/>
      <c r="AQ140" s="2"/>
      <c r="AR140" s="2"/>
      <c r="AS140" s="2"/>
      <c r="AT140" s="2"/>
      <c r="AU140" s="2"/>
      <c r="AV140" s="3"/>
      <c r="AW140" s="15">
        <v>230000</v>
      </c>
      <c r="AX140" s="15"/>
      <c r="AY140" s="15"/>
      <c r="AZ140" s="15"/>
      <c r="BA140" s="15"/>
      <c r="BB140" s="15"/>
      <c r="BC140" s="15"/>
      <c r="BD140" s="15"/>
      <c r="BE140" s="15">
        <f t="shared" si="9"/>
        <v>230000</v>
      </c>
      <c r="BF140" s="15"/>
      <c r="BG140" s="15"/>
      <c r="BH140" s="15"/>
      <c r="BI140" s="15"/>
      <c r="BJ140" s="15"/>
      <c r="BK140" s="15"/>
      <c r="BL140" s="15"/>
    </row>
    <row r="141" spans="1:80" ht="13.5" customHeight="1">
      <c r="A141" s="16">
        <v>0</v>
      </c>
      <c r="B141" s="16"/>
      <c r="C141" s="16"/>
      <c r="D141" s="16"/>
      <c r="E141" s="16"/>
      <c r="F141" s="16"/>
      <c r="G141" s="32" t="s">
        <v>87</v>
      </c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4"/>
      <c r="Z141" s="20"/>
      <c r="AA141" s="20"/>
      <c r="AB141" s="20"/>
      <c r="AC141" s="20"/>
      <c r="AD141" s="20"/>
      <c r="AE141" s="32"/>
      <c r="AF141" s="33"/>
      <c r="AG141" s="33"/>
      <c r="AH141" s="33"/>
      <c r="AI141" s="33"/>
      <c r="AJ141" s="33"/>
      <c r="AK141" s="33"/>
      <c r="AL141" s="33"/>
      <c r="AM141" s="33"/>
      <c r="AN141" s="34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80" ht="29.25" customHeight="1">
      <c r="A142" s="7" t="s">
        <v>170</v>
      </c>
      <c r="B142" s="7"/>
      <c r="C142" s="7"/>
      <c r="D142" s="7"/>
      <c r="E142" s="7"/>
      <c r="F142" s="7"/>
      <c r="G142" s="29" t="s">
        <v>180</v>
      </c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1"/>
      <c r="Z142" s="11" t="s">
        <v>88</v>
      </c>
      <c r="AA142" s="11"/>
      <c r="AB142" s="11"/>
      <c r="AC142" s="11"/>
      <c r="AD142" s="11"/>
      <c r="AE142" s="12" t="s">
        <v>84</v>
      </c>
      <c r="AF142" s="23"/>
      <c r="AG142" s="23"/>
      <c r="AH142" s="23"/>
      <c r="AI142" s="23"/>
      <c r="AJ142" s="23"/>
      <c r="AK142" s="23"/>
      <c r="AL142" s="23"/>
      <c r="AM142" s="23"/>
      <c r="AN142" s="24"/>
      <c r="AO142" s="15">
        <v>0</v>
      </c>
      <c r="AP142" s="15"/>
      <c r="AQ142" s="15"/>
      <c r="AR142" s="15"/>
      <c r="AS142" s="15"/>
      <c r="AT142" s="15"/>
      <c r="AU142" s="15"/>
      <c r="AV142" s="15"/>
      <c r="AW142" s="11">
        <v>1</v>
      </c>
      <c r="AX142" s="11"/>
      <c r="AY142" s="11"/>
      <c r="AZ142" s="11"/>
      <c r="BA142" s="11"/>
      <c r="BB142" s="11"/>
      <c r="BC142" s="11"/>
      <c r="BD142" s="11"/>
      <c r="BE142" s="11">
        <f>AW142</f>
        <v>1</v>
      </c>
      <c r="BF142" s="11"/>
      <c r="BG142" s="11"/>
      <c r="BH142" s="11"/>
      <c r="BI142" s="11"/>
      <c r="BJ142" s="11"/>
      <c r="BK142" s="11"/>
      <c r="BL142" s="11"/>
    </row>
    <row r="143" spans="1:80" ht="21" customHeight="1">
      <c r="A143" s="7" t="s">
        <v>170</v>
      </c>
      <c r="B143" s="7"/>
      <c r="C143" s="7"/>
      <c r="D143" s="7"/>
      <c r="E143" s="7"/>
      <c r="F143" s="7"/>
      <c r="G143" s="29" t="s">
        <v>181</v>
      </c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1"/>
      <c r="Z143" s="11" t="s">
        <v>88</v>
      </c>
      <c r="AA143" s="11"/>
      <c r="AB143" s="11"/>
      <c r="AC143" s="11"/>
      <c r="AD143" s="11"/>
      <c r="AE143" s="12" t="s">
        <v>84</v>
      </c>
      <c r="AF143" s="23"/>
      <c r="AG143" s="23"/>
      <c r="AH143" s="23"/>
      <c r="AI143" s="23"/>
      <c r="AJ143" s="23"/>
      <c r="AK143" s="23"/>
      <c r="AL143" s="23"/>
      <c r="AM143" s="23"/>
      <c r="AN143" s="24"/>
      <c r="AO143" s="15">
        <v>0</v>
      </c>
      <c r="AP143" s="15"/>
      <c r="AQ143" s="15"/>
      <c r="AR143" s="15"/>
      <c r="AS143" s="15"/>
      <c r="AT143" s="15"/>
      <c r="AU143" s="15"/>
      <c r="AV143" s="15"/>
      <c r="AW143" s="11">
        <v>2</v>
      </c>
      <c r="AX143" s="11"/>
      <c r="AY143" s="11"/>
      <c r="AZ143" s="11"/>
      <c r="BA143" s="11"/>
      <c r="BB143" s="11"/>
      <c r="BC143" s="11"/>
      <c r="BD143" s="11"/>
      <c r="BE143" s="11">
        <f t="shared" ref="BE143:BE147" si="10">AW143</f>
        <v>2</v>
      </c>
      <c r="BF143" s="11"/>
      <c r="BG143" s="11"/>
      <c r="BH143" s="11"/>
      <c r="BI143" s="11"/>
      <c r="BJ143" s="11"/>
      <c r="BK143" s="11"/>
      <c r="BL143" s="11"/>
    </row>
    <row r="144" spans="1:80" ht="28.5" customHeight="1">
      <c r="A144" s="7" t="s">
        <v>170</v>
      </c>
      <c r="B144" s="7"/>
      <c r="C144" s="7"/>
      <c r="D144" s="7"/>
      <c r="E144" s="7"/>
      <c r="F144" s="7"/>
      <c r="G144" s="29" t="s">
        <v>182</v>
      </c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1"/>
      <c r="Z144" s="11" t="s">
        <v>88</v>
      </c>
      <c r="AA144" s="11"/>
      <c r="AB144" s="11"/>
      <c r="AC144" s="11"/>
      <c r="AD144" s="11"/>
      <c r="AE144" s="12" t="s">
        <v>84</v>
      </c>
      <c r="AF144" s="23"/>
      <c r="AG144" s="23"/>
      <c r="AH144" s="23"/>
      <c r="AI144" s="23"/>
      <c r="AJ144" s="23"/>
      <c r="AK144" s="23"/>
      <c r="AL144" s="23"/>
      <c r="AM144" s="23"/>
      <c r="AN144" s="24"/>
      <c r="AO144" s="15">
        <v>0</v>
      </c>
      <c r="AP144" s="15"/>
      <c r="AQ144" s="15"/>
      <c r="AR144" s="15"/>
      <c r="AS144" s="15"/>
      <c r="AT144" s="15"/>
      <c r="AU144" s="15"/>
      <c r="AV144" s="15"/>
      <c r="AW144" s="11">
        <v>4</v>
      </c>
      <c r="AX144" s="11"/>
      <c r="AY144" s="11"/>
      <c r="AZ144" s="11"/>
      <c r="BA144" s="11"/>
      <c r="BB144" s="11"/>
      <c r="BC144" s="11"/>
      <c r="BD144" s="11"/>
      <c r="BE144" s="11">
        <f t="shared" si="10"/>
        <v>4</v>
      </c>
      <c r="BF144" s="11"/>
      <c r="BG144" s="11"/>
      <c r="BH144" s="11"/>
      <c r="BI144" s="11"/>
      <c r="BJ144" s="11"/>
      <c r="BK144" s="11"/>
      <c r="BL144" s="11"/>
    </row>
    <row r="145" spans="1:64" ht="30" customHeight="1">
      <c r="A145" s="7" t="s">
        <v>170</v>
      </c>
      <c r="B145" s="7"/>
      <c r="C145" s="7"/>
      <c r="D145" s="7"/>
      <c r="E145" s="7"/>
      <c r="F145" s="7"/>
      <c r="G145" s="29" t="s">
        <v>183</v>
      </c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1"/>
      <c r="Z145" s="11" t="s">
        <v>88</v>
      </c>
      <c r="AA145" s="11"/>
      <c r="AB145" s="11"/>
      <c r="AC145" s="11"/>
      <c r="AD145" s="11"/>
      <c r="AE145" s="12" t="s">
        <v>84</v>
      </c>
      <c r="AF145" s="23"/>
      <c r="AG145" s="23"/>
      <c r="AH145" s="23"/>
      <c r="AI145" s="23"/>
      <c r="AJ145" s="23"/>
      <c r="AK145" s="23"/>
      <c r="AL145" s="23"/>
      <c r="AM145" s="23"/>
      <c r="AN145" s="24"/>
      <c r="AO145" s="15">
        <v>0</v>
      </c>
      <c r="AP145" s="15"/>
      <c r="AQ145" s="15"/>
      <c r="AR145" s="15"/>
      <c r="AS145" s="15"/>
      <c r="AT145" s="15"/>
      <c r="AU145" s="15"/>
      <c r="AV145" s="15"/>
      <c r="AW145" s="11">
        <v>1</v>
      </c>
      <c r="AX145" s="11"/>
      <c r="AY145" s="11"/>
      <c r="AZ145" s="11"/>
      <c r="BA145" s="11"/>
      <c r="BB145" s="11"/>
      <c r="BC145" s="11"/>
      <c r="BD145" s="11"/>
      <c r="BE145" s="11">
        <f t="shared" si="10"/>
        <v>1</v>
      </c>
      <c r="BF145" s="11"/>
      <c r="BG145" s="11"/>
      <c r="BH145" s="11"/>
      <c r="BI145" s="11"/>
      <c r="BJ145" s="11"/>
      <c r="BK145" s="11"/>
      <c r="BL145" s="11"/>
    </row>
    <row r="146" spans="1:64" ht="27" customHeight="1">
      <c r="A146" s="7" t="s">
        <v>170</v>
      </c>
      <c r="B146" s="7"/>
      <c r="C146" s="7"/>
      <c r="D146" s="7"/>
      <c r="E146" s="7"/>
      <c r="F146" s="7"/>
      <c r="G146" s="29" t="s">
        <v>190</v>
      </c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1"/>
      <c r="Z146" s="11" t="s">
        <v>88</v>
      </c>
      <c r="AA146" s="11"/>
      <c r="AB146" s="11"/>
      <c r="AC146" s="11"/>
      <c r="AD146" s="11"/>
      <c r="AE146" s="12" t="s">
        <v>84</v>
      </c>
      <c r="AF146" s="23"/>
      <c r="AG146" s="23"/>
      <c r="AH146" s="23"/>
      <c r="AI146" s="23"/>
      <c r="AJ146" s="23"/>
      <c r="AK146" s="23"/>
      <c r="AL146" s="23"/>
      <c r="AM146" s="23"/>
      <c r="AN146" s="24"/>
      <c r="AO146" s="15">
        <v>0</v>
      </c>
      <c r="AP146" s="15"/>
      <c r="AQ146" s="15"/>
      <c r="AR146" s="15"/>
      <c r="AS146" s="15"/>
      <c r="AT146" s="15"/>
      <c r="AU146" s="15"/>
      <c r="AV146" s="15"/>
      <c r="AW146" s="11">
        <v>1</v>
      </c>
      <c r="AX146" s="11"/>
      <c r="AY146" s="11"/>
      <c r="AZ146" s="11"/>
      <c r="BA146" s="11"/>
      <c r="BB146" s="11"/>
      <c r="BC146" s="11"/>
      <c r="BD146" s="11"/>
      <c r="BE146" s="11">
        <f t="shared" si="10"/>
        <v>1</v>
      </c>
      <c r="BF146" s="11"/>
      <c r="BG146" s="11"/>
      <c r="BH146" s="11"/>
      <c r="BI146" s="11"/>
      <c r="BJ146" s="11"/>
      <c r="BK146" s="11"/>
      <c r="BL146" s="11"/>
    </row>
    <row r="147" spans="1:64" ht="33" customHeight="1">
      <c r="A147" s="7" t="s">
        <v>170</v>
      </c>
      <c r="B147" s="7"/>
      <c r="C147" s="7"/>
      <c r="D147" s="7"/>
      <c r="E147" s="7"/>
      <c r="F147" s="7"/>
      <c r="G147" s="29" t="s">
        <v>184</v>
      </c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1"/>
      <c r="Z147" s="11" t="s">
        <v>88</v>
      </c>
      <c r="AA147" s="11"/>
      <c r="AB147" s="11"/>
      <c r="AC147" s="11"/>
      <c r="AD147" s="11"/>
      <c r="AE147" s="12" t="s">
        <v>84</v>
      </c>
      <c r="AF147" s="23"/>
      <c r="AG147" s="23"/>
      <c r="AH147" s="23"/>
      <c r="AI147" s="23"/>
      <c r="AJ147" s="23"/>
      <c r="AK147" s="23"/>
      <c r="AL147" s="23"/>
      <c r="AM147" s="23"/>
      <c r="AN147" s="24"/>
      <c r="AO147" s="15">
        <v>0</v>
      </c>
      <c r="AP147" s="15"/>
      <c r="AQ147" s="15"/>
      <c r="AR147" s="15"/>
      <c r="AS147" s="15"/>
      <c r="AT147" s="15"/>
      <c r="AU147" s="15"/>
      <c r="AV147" s="15"/>
      <c r="AW147" s="11">
        <v>1</v>
      </c>
      <c r="AX147" s="11"/>
      <c r="AY147" s="11"/>
      <c r="AZ147" s="11"/>
      <c r="BA147" s="11"/>
      <c r="BB147" s="11"/>
      <c r="BC147" s="11"/>
      <c r="BD147" s="11"/>
      <c r="BE147" s="11">
        <f t="shared" si="10"/>
        <v>1</v>
      </c>
      <c r="BF147" s="11"/>
      <c r="BG147" s="11"/>
      <c r="BH147" s="11"/>
      <c r="BI147" s="11"/>
      <c r="BJ147" s="11"/>
      <c r="BK147" s="11"/>
      <c r="BL147" s="11"/>
    </row>
    <row r="148" spans="1:64" ht="18" customHeight="1">
      <c r="A148" s="16">
        <v>0</v>
      </c>
      <c r="B148" s="16"/>
      <c r="C148" s="16"/>
      <c r="D148" s="16"/>
      <c r="E148" s="16"/>
      <c r="F148" s="16"/>
      <c r="G148" s="32" t="s">
        <v>101</v>
      </c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4"/>
      <c r="Z148" s="20"/>
      <c r="AA148" s="20"/>
      <c r="AB148" s="20"/>
      <c r="AC148" s="20"/>
      <c r="AD148" s="20"/>
      <c r="AE148" s="32"/>
      <c r="AF148" s="33"/>
      <c r="AG148" s="33"/>
      <c r="AH148" s="33"/>
      <c r="AI148" s="33"/>
      <c r="AJ148" s="33"/>
      <c r="AK148" s="33"/>
      <c r="AL148" s="33"/>
      <c r="AM148" s="33"/>
      <c r="AN148" s="34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31.5" customHeight="1">
      <c r="A149" s="7" t="s">
        <v>170</v>
      </c>
      <c r="B149" s="7"/>
      <c r="C149" s="7"/>
      <c r="D149" s="7"/>
      <c r="E149" s="7"/>
      <c r="F149" s="7"/>
      <c r="G149" s="29" t="s">
        <v>185</v>
      </c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1"/>
      <c r="Z149" s="11" t="s">
        <v>70</v>
      </c>
      <c r="AA149" s="11"/>
      <c r="AB149" s="11"/>
      <c r="AC149" s="11"/>
      <c r="AD149" s="11"/>
      <c r="AE149" s="12" t="s">
        <v>84</v>
      </c>
      <c r="AF149" s="13"/>
      <c r="AG149" s="13"/>
      <c r="AH149" s="13"/>
      <c r="AI149" s="13"/>
      <c r="AJ149" s="13"/>
      <c r="AK149" s="13"/>
      <c r="AL149" s="13"/>
      <c r="AM149" s="13"/>
      <c r="AN149" s="14"/>
      <c r="AO149" s="15">
        <v>0</v>
      </c>
      <c r="AP149" s="15"/>
      <c r="AQ149" s="15"/>
      <c r="AR149" s="15"/>
      <c r="AS149" s="15"/>
      <c r="AT149" s="15"/>
      <c r="AU149" s="15"/>
      <c r="AV149" s="15"/>
      <c r="AW149" s="15">
        <f>AW135/AW142</f>
        <v>126000</v>
      </c>
      <c r="AX149" s="15"/>
      <c r="AY149" s="15"/>
      <c r="AZ149" s="15"/>
      <c r="BA149" s="15"/>
      <c r="BB149" s="15"/>
      <c r="BC149" s="15"/>
      <c r="BD149" s="15"/>
      <c r="BE149" s="15">
        <f>AW149</f>
        <v>126000</v>
      </c>
      <c r="BF149" s="15"/>
      <c r="BG149" s="15"/>
      <c r="BH149" s="15"/>
      <c r="BI149" s="15"/>
      <c r="BJ149" s="15"/>
      <c r="BK149" s="15"/>
      <c r="BL149" s="15"/>
    </row>
    <row r="150" spans="1:64" ht="24" customHeight="1">
      <c r="A150" s="7" t="s">
        <v>170</v>
      </c>
      <c r="B150" s="7"/>
      <c r="C150" s="7"/>
      <c r="D150" s="7"/>
      <c r="E150" s="7"/>
      <c r="F150" s="7"/>
      <c r="G150" s="29" t="s">
        <v>186</v>
      </c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1"/>
      <c r="Z150" s="11" t="s">
        <v>70</v>
      </c>
      <c r="AA150" s="11"/>
      <c r="AB150" s="11"/>
      <c r="AC150" s="11"/>
      <c r="AD150" s="11"/>
      <c r="AE150" s="12" t="s">
        <v>84</v>
      </c>
      <c r="AF150" s="13"/>
      <c r="AG150" s="13"/>
      <c r="AH150" s="13"/>
      <c r="AI150" s="13"/>
      <c r="AJ150" s="13"/>
      <c r="AK150" s="13"/>
      <c r="AL150" s="13"/>
      <c r="AM150" s="13"/>
      <c r="AN150" s="14"/>
      <c r="AO150" s="15">
        <v>0</v>
      </c>
      <c r="AP150" s="15"/>
      <c r="AQ150" s="15"/>
      <c r="AR150" s="15"/>
      <c r="AS150" s="15"/>
      <c r="AT150" s="15"/>
      <c r="AU150" s="15"/>
      <c r="AV150" s="15"/>
      <c r="AW150" s="15">
        <f t="shared" ref="AW150:AW154" si="11">AW136/AW143</f>
        <v>48500</v>
      </c>
      <c r="AX150" s="15"/>
      <c r="AY150" s="15"/>
      <c r="AZ150" s="15"/>
      <c r="BA150" s="15"/>
      <c r="BB150" s="15"/>
      <c r="BC150" s="15"/>
      <c r="BD150" s="15"/>
      <c r="BE150" s="15">
        <f t="shared" ref="BE150:BE154" si="12">AW150</f>
        <v>48500</v>
      </c>
      <c r="BF150" s="15"/>
      <c r="BG150" s="15"/>
      <c r="BH150" s="15"/>
      <c r="BI150" s="15"/>
      <c r="BJ150" s="15"/>
      <c r="BK150" s="15"/>
      <c r="BL150" s="15"/>
    </row>
    <row r="151" spans="1:64" ht="30.75" customHeight="1">
      <c r="A151" s="7" t="s">
        <v>170</v>
      </c>
      <c r="B151" s="7"/>
      <c r="C151" s="7"/>
      <c r="D151" s="7"/>
      <c r="E151" s="7"/>
      <c r="F151" s="7"/>
      <c r="G151" s="29" t="s">
        <v>187</v>
      </c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1"/>
      <c r="Z151" s="11" t="s">
        <v>70</v>
      </c>
      <c r="AA151" s="11"/>
      <c r="AB151" s="11"/>
      <c r="AC151" s="11"/>
      <c r="AD151" s="11"/>
      <c r="AE151" s="12" t="s">
        <v>84</v>
      </c>
      <c r="AF151" s="13"/>
      <c r="AG151" s="13"/>
      <c r="AH151" s="13"/>
      <c r="AI151" s="13"/>
      <c r="AJ151" s="13"/>
      <c r="AK151" s="13"/>
      <c r="AL151" s="13"/>
      <c r="AM151" s="13"/>
      <c r="AN151" s="14"/>
      <c r="AO151" s="15">
        <v>0</v>
      </c>
      <c r="AP151" s="15"/>
      <c r="AQ151" s="15"/>
      <c r="AR151" s="15"/>
      <c r="AS151" s="15"/>
      <c r="AT151" s="15"/>
      <c r="AU151" s="15"/>
      <c r="AV151" s="15"/>
      <c r="AW151" s="15">
        <f t="shared" si="11"/>
        <v>101400</v>
      </c>
      <c r="AX151" s="15"/>
      <c r="AY151" s="15"/>
      <c r="AZ151" s="15"/>
      <c r="BA151" s="15"/>
      <c r="BB151" s="15"/>
      <c r="BC151" s="15"/>
      <c r="BD151" s="15"/>
      <c r="BE151" s="15">
        <f t="shared" si="12"/>
        <v>101400</v>
      </c>
      <c r="BF151" s="15"/>
      <c r="BG151" s="15"/>
      <c r="BH151" s="15"/>
      <c r="BI151" s="15"/>
      <c r="BJ151" s="15"/>
      <c r="BK151" s="15"/>
      <c r="BL151" s="15"/>
    </row>
    <row r="152" spans="1:64" s="123" customFormat="1" ht="23.25" customHeight="1">
      <c r="A152" s="7" t="s">
        <v>170</v>
      </c>
      <c r="B152" s="7"/>
      <c r="C152" s="7"/>
      <c r="D152" s="7"/>
      <c r="E152" s="7"/>
      <c r="F152" s="7"/>
      <c r="G152" s="29" t="s">
        <v>188</v>
      </c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1"/>
      <c r="Z152" s="11" t="s">
        <v>70</v>
      </c>
      <c r="AA152" s="11"/>
      <c r="AB152" s="11"/>
      <c r="AC152" s="11"/>
      <c r="AD152" s="11"/>
      <c r="AE152" s="12" t="s">
        <v>84</v>
      </c>
      <c r="AF152" s="13"/>
      <c r="AG152" s="13"/>
      <c r="AH152" s="13"/>
      <c r="AI152" s="13"/>
      <c r="AJ152" s="13"/>
      <c r="AK152" s="13"/>
      <c r="AL152" s="13"/>
      <c r="AM152" s="13"/>
      <c r="AN152" s="14"/>
      <c r="AO152" s="15">
        <v>0</v>
      </c>
      <c r="AP152" s="15"/>
      <c r="AQ152" s="15"/>
      <c r="AR152" s="15"/>
      <c r="AS152" s="15"/>
      <c r="AT152" s="15"/>
      <c r="AU152" s="15"/>
      <c r="AV152" s="15"/>
      <c r="AW152" s="15">
        <f t="shared" si="11"/>
        <v>108400</v>
      </c>
      <c r="AX152" s="15"/>
      <c r="AY152" s="15"/>
      <c r="AZ152" s="15"/>
      <c r="BA152" s="15"/>
      <c r="BB152" s="15"/>
      <c r="BC152" s="15"/>
      <c r="BD152" s="15"/>
      <c r="BE152" s="15">
        <f t="shared" si="12"/>
        <v>108400</v>
      </c>
      <c r="BF152" s="15"/>
      <c r="BG152" s="15"/>
      <c r="BH152" s="15"/>
      <c r="BI152" s="15"/>
      <c r="BJ152" s="15"/>
      <c r="BK152" s="15"/>
      <c r="BL152" s="15"/>
    </row>
    <row r="153" spans="1:64" s="123" customFormat="1" ht="33" customHeight="1">
      <c r="A153" s="7" t="s">
        <v>170</v>
      </c>
      <c r="B153" s="7"/>
      <c r="C153" s="7"/>
      <c r="D153" s="7"/>
      <c r="E153" s="7"/>
      <c r="F153" s="7"/>
      <c r="G153" s="29" t="s">
        <v>191</v>
      </c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1"/>
      <c r="Z153" s="11" t="s">
        <v>70</v>
      </c>
      <c r="AA153" s="11"/>
      <c r="AB153" s="11"/>
      <c r="AC153" s="11"/>
      <c r="AD153" s="11"/>
      <c r="AE153" s="12" t="s">
        <v>84</v>
      </c>
      <c r="AF153" s="13"/>
      <c r="AG153" s="13"/>
      <c r="AH153" s="13"/>
      <c r="AI153" s="13"/>
      <c r="AJ153" s="13"/>
      <c r="AK153" s="13"/>
      <c r="AL153" s="13"/>
      <c r="AM153" s="13"/>
      <c r="AN153" s="14"/>
      <c r="AO153" s="15">
        <v>0</v>
      </c>
      <c r="AP153" s="15"/>
      <c r="AQ153" s="15"/>
      <c r="AR153" s="15"/>
      <c r="AS153" s="15"/>
      <c r="AT153" s="15"/>
      <c r="AU153" s="15"/>
      <c r="AV153" s="15"/>
      <c r="AW153" s="15">
        <f t="shared" si="11"/>
        <v>33000</v>
      </c>
      <c r="AX153" s="15"/>
      <c r="AY153" s="15"/>
      <c r="AZ153" s="15"/>
      <c r="BA153" s="15"/>
      <c r="BB153" s="15"/>
      <c r="BC153" s="15"/>
      <c r="BD153" s="15"/>
      <c r="BE153" s="15">
        <f t="shared" si="12"/>
        <v>33000</v>
      </c>
      <c r="BF153" s="15"/>
      <c r="BG153" s="15"/>
      <c r="BH153" s="15"/>
      <c r="BI153" s="15"/>
      <c r="BJ153" s="15"/>
      <c r="BK153" s="15"/>
      <c r="BL153" s="15"/>
    </row>
    <row r="154" spans="1:64" ht="35.25" customHeight="1">
      <c r="A154" s="7" t="s">
        <v>170</v>
      </c>
      <c r="B154" s="7"/>
      <c r="C154" s="7"/>
      <c r="D154" s="7"/>
      <c r="E154" s="7"/>
      <c r="F154" s="7"/>
      <c r="G154" s="29" t="s">
        <v>189</v>
      </c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1"/>
      <c r="Z154" s="11" t="s">
        <v>70</v>
      </c>
      <c r="AA154" s="11"/>
      <c r="AB154" s="11"/>
      <c r="AC154" s="11"/>
      <c r="AD154" s="11"/>
      <c r="AE154" s="12" t="s">
        <v>84</v>
      </c>
      <c r="AF154" s="13"/>
      <c r="AG154" s="13"/>
      <c r="AH154" s="13"/>
      <c r="AI154" s="13"/>
      <c r="AJ154" s="13"/>
      <c r="AK154" s="13"/>
      <c r="AL154" s="13"/>
      <c r="AM154" s="13"/>
      <c r="AN154" s="14"/>
      <c r="AO154" s="15">
        <v>0</v>
      </c>
      <c r="AP154" s="15"/>
      <c r="AQ154" s="15"/>
      <c r="AR154" s="15"/>
      <c r="AS154" s="15"/>
      <c r="AT154" s="15"/>
      <c r="AU154" s="15"/>
      <c r="AV154" s="15"/>
      <c r="AW154" s="15">
        <f t="shared" si="11"/>
        <v>230000</v>
      </c>
      <c r="AX154" s="15"/>
      <c r="AY154" s="15"/>
      <c r="AZ154" s="15"/>
      <c r="BA154" s="15"/>
      <c r="BB154" s="15"/>
      <c r="BC154" s="15"/>
      <c r="BD154" s="15"/>
      <c r="BE154" s="15">
        <f t="shared" si="12"/>
        <v>230000</v>
      </c>
      <c r="BF154" s="15"/>
      <c r="BG154" s="15"/>
      <c r="BH154" s="15"/>
      <c r="BI154" s="15"/>
      <c r="BJ154" s="15"/>
      <c r="BK154" s="15"/>
      <c r="BL154" s="15"/>
    </row>
    <row r="155" spans="1:64" ht="17.25" customHeight="1">
      <c r="A155" s="16">
        <v>0</v>
      </c>
      <c r="B155" s="16"/>
      <c r="C155" s="16"/>
      <c r="D155" s="16"/>
      <c r="E155" s="16"/>
      <c r="F155" s="16"/>
      <c r="G155" s="32" t="s">
        <v>115</v>
      </c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4"/>
      <c r="Z155" s="20"/>
      <c r="AA155" s="20"/>
      <c r="AB155" s="20"/>
      <c r="AC155" s="20"/>
      <c r="AD155" s="20"/>
      <c r="AE155" s="32"/>
      <c r="AF155" s="33"/>
      <c r="AG155" s="33"/>
      <c r="AH155" s="33"/>
      <c r="AI155" s="33"/>
      <c r="AJ155" s="33"/>
      <c r="AK155" s="33"/>
      <c r="AL155" s="33"/>
      <c r="AM155" s="33"/>
      <c r="AN155" s="34"/>
      <c r="AO155" s="6"/>
      <c r="AP155" s="6"/>
      <c r="AQ155" s="6"/>
      <c r="AR155" s="6"/>
      <c r="AS155" s="6"/>
      <c r="AT155" s="6"/>
      <c r="AU155" s="6"/>
      <c r="AV155" s="6"/>
      <c r="AW155" s="15"/>
      <c r="AX155" s="15"/>
      <c r="AY155" s="15"/>
      <c r="AZ155" s="15"/>
      <c r="BA155" s="15"/>
      <c r="BB155" s="15"/>
      <c r="BC155" s="15"/>
      <c r="BD155" s="15"/>
      <c r="BE155" s="6"/>
      <c r="BF155" s="6"/>
      <c r="BG155" s="6"/>
      <c r="BH155" s="6"/>
      <c r="BI155" s="6"/>
      <c r="BJ155" s="6"/>
      <c r="BK155" s="6"/>
      <c r="BL155" s="6"/>
    </row>
    <row r="156" spans="1:64" ht="28.5" customHeight="1">
      <c r="A156" s="7" t="s">
        <v>170</v>
      </c>
      <c r="B156" s="7"/>
      <c r="C156" s="7"/>
      <c r="D156" s="7"/>
      <c r="E156" s="7"/>
      <c r="F156" s="7"/>
      <c r="G156" s="29" t="s">
        <v>118</v>
      </c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1"/>
      <c r="Z156" s="11" t="s">
        <v>117</v>
      </c>
      <c r="AA156" s="11"/>
      <c r="AB156" s="11"/>
      <c r="AC156" s="11"/>
      <c r="AD156" s="11"/>
      <c r="AE156" s="12" t="s">
        <v>104</v>
      </c>
      <c r="AF156" s="13"/>
      <c r="AG156" s="13"/>
      <c r="AH156" s="13"/>
      <c r="AI156" s="13"/>
      <c r="AJ156" s="13"/>
      <c r="AK156" s="13"/>
      <c r="AL156" s="13"/>
      <c r="AM156" s="13"/>
      <c r="AN156" s="14"/>
      <c r="AO156" s="15">
        <v>0</v>
      </c>
      <c r="AP156" s="15"/>
      <c r="AQ156" s="15"/>
      <c r="AR156" s="15"/>
      <c r="AS156" s="15"/>
      <c r="AT156" s="15"/>
      <c r="AU156" s="15"/>
      <c r="AV156" s="15"/>
      <c r="AW156" s="15">
        <v>1.66</v>
      </c>
      <c r="AX156" s="15"/>
      <c r="AY156" s="15"/>
      <c r="AZ156" s="15"/>
      <c r="BA156" s="15"/>
      <c r="BB156" s="15"/>
      <c r="BC156" s="15"/>
      <c r="BD156" s="15"/>
      <c r="BE156" s="15">
        <f>AW156</f>
        <v>1.66</v>
      </c>
      <c r="BF156" s="15"/>
      <c r="BG156" s="15"/>
      <c r="BH156" s="15"/>
      <c r="BI156" s="15"/>
      <c r="BJ156" s="15"/>
      <c r="BK156" s="15"/>
      <c r="BL156" s="15"/>
    </row>
    <row r="157" spans="1:64" ht="25.5" customHeight="1">
      <c r="A157" s="16">
        <v>0</v>
      </c>
      <c r="B157" s="16"/>
      <c r="C157" s="16"/>
      <c r="D157" s="16"/>
      <c r="E157" s="16"/>
      <c r="F157" s="16"/>
      <c r="G157" s="22" t="s">
        <v>142</v>
      </c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9"/>
      <c r="Z157" s="17"/>
      <c r="AA157" s="18"/>
      <c r="AB157" s="18"/>
      <c r="AC157" s="18"/>
      <c r="AD157" s="19"/>
      <c r="AE157" s="22"/>
      <c r="AF157" s="38"/>
      <c r="AG157" s="38"/>
      <c r="AH157" s="38"/>
      <c r="AI157" s="38"/>
      <c r="AJ157" s="38"/>
      <c r="AK157" s="38"/>
      <c r="AL157" s="38"/>
      <c r="AM157" s="38"/>
      <c r="AN157" s="39"/>
      <c r="AO157" s="35"/>
      <c r="AP157" s="36"/>
      <c r="AQ157" s="36"/>
      <c r="AR157" s="36"/>
      <c r="AS157" s="36"/>
      <c r="AT157" s="36"/>
      <c r="AU157" s="36"/>
      <c r="AV157" s="37"/>
      <c r="AW157" s="35">
        <v>45000000</v>
      </c>
      <c r="AX157" s="36"/>
      <c r="AY157" s="36"/>
      <c r="AZ157" s="36"/>
      <c r="BA157" s="36"/>
      <c r="BB157" s="36"/>
      <c r="BC157" s="36"/>
      <c r="BD157" s="37"/>
      <c r="BE157" s="35">
        <f>AW157</f>
        <v>45000000</v>
      </c>
      <c r="BF157" s="36"/>
      <c r="BG157" s="36"/>
      <c r="BH157" s="36"/>
      <c r="BI157" s="36"/>
      <c r="BJ157" s="36"/>
      <c r="BK157" s="36"/>
      <c r="BL157" s="37"/>
    </row>
    <row r="158" spans="1:64" ht="25.5" customHeight="1">
      <c r="A158" s="16">
        <v>0</v>
      </c>
      <c r="B158" s="16"/>
      <c r="C158" s="16"/>
      <c r="D158" s="16"/>
      <c r="E158" s="16"/>
      <c r="F158" s="16"/>
      <c r="G158" s="22" t="s">
        <v>154</v>
      </c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9"/>
      <c r="Z158" s="17"/>
      <c r="AA158" s="18"/>
      <c r="AB158" s="18"/>
      <c r="AC158" s="18"/>
      <c r="AD158" s="19"/>
      <c r="AE158" s="22"/>
      <c r="AF158" s="38"/>
      <c r="AG158" s="38"/>
      <c r="AH158" s="38"/>
      <c r="AI158" s="38"/>
      <c r="AJ158" s="38"/>
      <c r="AK158" s="38"/>
      <c r="AL158" s="38"/>
      <c r="AM158" s="38"/>
      <c r="AN158" s="39"/>
      <c r="AO158" s="35"/>
      <c r="AP158" s="36"/>
      <c r="AQ158" s="36"/>
      <c r="AR158" s="36"/>
      <c r="AS158" s="36"/>
      <c r="AT158" s="36"/>
      <c r="AU158" s="36"/>
      <c r="AV158" s="37"/>
      <c r="AW158" s="35">
        <f>AW160</f>
        <v>30000000</v>
      </c>
      <c r="AX158" s="36"/>
      <c r="AY158" s="36"/>
      <c r="AZ158" s="36"/>
      <c r="BA158" s="36"/>
      <c r="BB158" s="36"/>
      <c r="BC158" s="36"/>
      <c r="BD158" s="37"/>
      <c r="BE158" s="35">
        <v>640840</v>
      </c>
      <c r="BF158" s="36"/>
      <c r="BG158" s="36"/>
      <c r="BH158" s="36"/>
      <c r="BI158" s="36"/>
      <c r="BJ158" s="36"/>
      <c r="BK158" s="36"/>
      <c r="BL158" s="37"/>
    </row>
    <row r="159" spans="1:64" ht="12.75" customHeight="1">
      <c r="A159" s="16">
        <v>0</v>
      </c>
      <c r="B159" s="16"/>
      <c r="C159" s="16"/>
      <c r="D159" s="16"/>
      <c r="E159" s="16"/>
      <c r="F159" s="16"/>
      <c r="G159" s="17" t="s">
        <v>68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9"/>
      <c r="Z159" s="17"/>
      <c r="AA159" s="18"/>
      <c r="AB159" s="18"/>
      <c r="AC159" s="18"/>
      <c r="AD159" s="19"/>
      <c r="AE159" s="22"/>
      <c r="AF159" s="38"/>
      <c r="AG159" s="38"/>
      <c r="AH159" s="38"/>
      <c r="AI159" s="38"/>
      <c r="AJ159" s="38"/>
      <c r="AK159" s="38"/>
      <c r="AL159" s="38"/>
      <c r="AM159" s="38"/>
      <c r="AN159" s="39"/>
      <c r="AO159" s="35"/>
      <c r="AP159" s="36"/>
      <c r="AQ159" s="36"/>
      <c r="AR159" s="36"/>
      <c r="AS159" s="36"/>
      <c r="AT159" s="36"/>
      <c r="AU159" s="36"/>
      <c r="AV159" s="37"/>
      <c r="AW159" s="35"/>
      <c r="AX159" s="36"/>
      <c r="AY159" s="36"/>
      <c r="AZ159" s="36"/>
      <c r="BA159" s="36"/>
      <c r="BB159" s="36"/>
      <c r="BC159" s="36"/>
      <c r="BD159" s="37"/>
      <c r="BE159" s="35"/>
      <c r="BF159" s="36"/>
      <c r="BG159" s="36"/>
      <c r="BH159" s="36"/>
      <c r="BI159" s="36"/>
      <c r="BJ159" s="36"/>
      <c r="BK159" s="36"/>
      <c r="BL159" s="37"/>
    </row>
    <row r="160" spans="1:64" ht="25.5" customHeight="1">
      <c r="A160" s="7" t="s">
        <v>168</v>
      </c>
      <c r="B160" s="7"/>
      <c r="C160" s="7"/>
      <c r="D160" s="7"/>
      <c r="E160" s="7"/>
      <c r="F160" s="7"/>
      <c r="G160" s="29" t="s">
        <v>83</v>
      </c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1"/>
      <c r="Z160" s="11" t="s">
        <v>70</v>
      </c>
      <c r="AA160" s="11"/>
      <c r="AB160" s="11"/>
      <c r="AC160" s="11"/>
      <c r="AD160" s="11"/>
      <c r="AE160" s="12" t="s">
        <v>71</v>
      </c>
      <c r="AF160" s="13"/>
      <c r="AG160" s="13"/>
      <c r="AH160" s="13"/>
      <c r="AI160" s="13"/>
      <c r="AJ160" s="13"/>
      <c r="AK160" s="13"/>
      <c r="AL160" s="13"/>
      <c r="AM160" s="13"/>
      <c r="AN160" s="14"/>
      <c r="AO160" s="15">
        <v>0</v>
      </c>
      <c r="AP160" s="15"/>
      <c r="AQ160" s="15"/>
      <c r="AR160" s="15"/>
      <c r="AS160" s="15"/>
      <c r="AT160" s="15"/>
      <c r="AU160" s="15"/>
      <c r="AV160" s="15"/>
      <c r="AW160" s="15">
        <v>30000000</v>
      </c>
      <c r="AX160" s="15"/>
      <c r="AY160" s="15"/>
      <c r="AZ160" s="15"/>
      <c r="BA160" s="15"/>
      <c r="BB160" s="15"/>
      <c r="BC160" s="15"/>
      <c r="BD160" s="15"/>
      <c r="BE160" s="15">
        <f>AW160</f>
        <v>30000000</v>
      </c>
      <c r="BF160" s="15"/>
      <c r="BG160" s="15"/>
      <c r="BH160" s="15"/>
      <c r="BI160" s="15"/>
      <c r="BJ160" s="15"/>
      <c r="BK160" s="15"/>
      <c r="BL160" s="15"/>
    </row>
    <row r="161" spans="1:64" ht="15.75" customHeight="1">
      <c r="A161" s="16">
        <v>0</v>
      </c>
      <c r="B161" s="16"/>
      <c r="C161" s="16"/>
      <c r="D161" s="16"/>
      <c r="E161" s="16"/>
      <c r="F161" s="16"/>
      <c r="G161" s="32" t="s">
        <v>87</v>
      </c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4"/>
      <c r="Z161" s="20"/>
      <c r="AA161" s="20"/>
      <c r="AB161" s="20"/>
      <c r="AC161" s="20"/>
      <c r="AD161" s="20"/>
      <c r="AE161" s="32"/>
      <c r="AF161" s="33"/>
      <c r="AG161" s="33"/>
      <c r="AH161" s="33"/>
      <c r="AI161" s="33"/>
      <c r="AJ161" s="33"/>
      <c r="AK161" s="33"/>
      <c r="AL161" s="33"/>
      <c r="AM161" s="33"/>
      <c r="AN161" s="34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ht="24" customHeight="1">
      <c r="A162" s="7" t="s">
        <v>168</v>
      </c>
      <c r="B162" s="7"/>
      <c r="C162" s="7"/>
      <c r="D162" s="7"/>
      <c r="E162" s="7"/>
      <c r="F162" s="7"/>
      <c r="G162" s="29" t="s">
        <v>155</v>
      </c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1"/>
      <c r="Z162" s="11" t="s">
        <v>91</v>
      </c>
      <c r="AA162" s="11"/>
      <c r="AB162" s="11"/>
      <c r="AC162" s="11"/>
      <c r="AD162" s="11"/>
      <c r="AE162" s="12" t="s">
        <v>73</v>
      </c>
      <c r="AF162" s="13"/>
      <c r="AG162" s="13"/>
      <c r="AH162" s="13"/>
      <c r="AI162" s="13"/>
      <c r="AJ162" s="13"/>
      <c r="AK162" s="13"/>
      <c r="AL162" s="13"/>
      <c r="AM162" s="13"/>
      <c r="AN162" s="14"/>
      <c r="AO162" s="15">
        <v>0</v>
      </c>
      <c r="AP162" s="15"/>
      <c r="AQ162" s="15"/>
      <c r="AR162" s="15"/>
      <c r="AS162" s="15"/>
      <c r="AT162" s="15"/>
      <c r="AU162" s="15"/>
      <c r="AV162" s="15"/>
      <c r="AW162" s="28">
        <v>1</v>
      </c>
      <c r="AX162" s="28"/>
      <c r="AY162" s="28"/>
      <c r="AZ162" s="28"/>
      <c r="BA162" s="28"/>
      <c r="BB162" s="28"/>
      <c r="BC162" s="28"/>
      <c r="BD162" s="28"/>
      <c r="BE162" s="28">
        <v>1</v>
      </c>
      <c r="BF162" s="28"/>
      <c r="BG162" s="28"/>
      <c r="BH162" s="28"/>
      <c r="BI162" s="28"/>
      <c r="BJ162" s="28"/>
      <c r="BK162" s="28"/>
      <c r="BL162" s="28"/>
    </row>
    <row r="163" spans="1:64" ht="12.75" customHeight="1">
      <c r="A163" s="16">
        <v>0</v>
      </c>
      <c r="B163" s="16"/>
      <c r="C163" s="16"/>
      <c r="D163" s="16"/>
      <c r="E163" s="16"/>
      <c r="F163" s="16"/>
      <c r="G163" s="32" t="s">
        <v>101</v>
      </c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4"/>
      <c r="Z163" s="20"/>
      <c r="AA163" s="20"/>
      <c r="AB163" s="20"/>
      <c r="AC163" s="20"/>
      <c r="AD163" s="20"/>
      <c r="AE163" s="32"/>
      <c r="AF163" s="33"/>
      <c r="AG163" s="33"/>
      <c r="AH163" s="33"/>
      <c r="AI163" s="33"/>
      <c r="AJ163" s="33"/>
      <c r="AK163" s="33"/>
      <c r="AL163" s="33"/>
      <c r="AM163" s="33"/>
      <c r="AN163" s="34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ht="31.5" customHeight="1">
      <c r="A164" s="7" t="s">
        <v>168</v>
      </c>
      <c r="B164" s="7"/>
      <c r="C164" s="7"/>
      <c r="D164" s="7"/>
      <c r="E164" s="7"/>
      <c r="F164" s="7"/>
      <c r="G164" s="29" t="s">
        <v>156</v>
      </c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1"/>
      <c r="Z164" s="11" t="s">
        <v>70</v>
      </c>
      <c r="AA164" s="11"/>
      <c r="AB164" s="11"/>
      <c r="AC164" s="11"/>
      <c r="AD164" s="11"/>
      <c r="AE164" s="12" t="s">
        <v>104</v>
      </c>
      <c r="AF164" s="13"/>
      <c r="AG164" s="13"/>
      <c r="AH164" s="13"/>
      <c r="AI164" s="13"/>
      <c r="AJ164" s="13"/>
      <c r="AK164" s="13"/>
      <c r="AL164" s="13"/>
      <c r="AM164" s="13"/>
      <c r="AN164" s="14"/>
      <c r="AO164" s="15">
        <v>0</v>
      </c>
      <c r="AP164" s="15"/>
      <c r="AQ164" s="15"/>
      <c r="AR164" s="15"/>
      <c r="AS164" s="15"/>
      <c r="AT164" s="15"/>
      <c r="AU164" s="15"/>
      <c r="AV164" s="15"/>
      <c r="AW164" s="15">
        <v>30000000</v>
      </c>
      <c r="AX164" s="15"/>
      <c r="AY164" s="15"/>
      <c r="AZ164" s="15"/>
      <c r="BA164" s="15"/>
      <c r="BB164" s="15"/>
      <c r="BC164" s="15"/>
      <c r="BD164" s="15"/>
      <c r="BE164" s="15">
        <f>AW164</f>
        <v>30000000</v>
      </c>
      <c r="BF164" s="15"/>
      <c r="BG164" s="15"/>
      <c r="BH164" s="15"/>
      <c r="BI164" s="15"/>
      <c r="BJ164" s="15"/>
      <c r="BK164" s="15"/>
      <c r="BL164" s="15"/>
    </row>
    <row r="165" spans="1:64" ht="12.75" customHeight="1">
      <c r="A165" s="16">
        <v>0</v>
      </c>
      <c r="B165" s="16"/>
      <c r="C165" s="16"/>
      <c r="D165" s="16"/>
      <c r="E165" s="16"/>
      <c r="F165" s="16"/>
      <c r="G165" s="32" t="s">
        <v>115</v>
      </c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4"/>
      <c r="Z165" s="20"/>
      <c r="AA165" s="20"/>
      <c r="AB165" s="20"/>
      <c r="AC165" s="20"/>
      <c r="AD165" s="20"/>
      <c r="AE165" s="32"/>
      <c r="AF165" s="33"/>
      <c r="AG165" s="33"/>
      <c r="AH165" s="33"/>
      <c r="AI165" s="33"/>
      <c r="AJ165" s="33"/>
      <c r="AK165" s="33"/>
      <c r="AL165" s="33"/>
      <c r="AM165" s="33"/>
      <c r="AN165" s="34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37.5" customHeight="1">
      <c r="A166" s="7" t="s">
        <v>168</v>
      </c>
      <c r="B166" s="7"/>
      <c r="C166" s="7"/>
      <c r="D166" s="7"/>
      <c r="E166" s="7"/>
      <c r="F166" s="7"/>
      <c r="G166" s="29" t="s">
        <v>118</v>
      </c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1"/>
      <c r="Z166" s="11" t="s">
        <v>117</v>
      </c>
      <c r="AA166" s="11"/>
      <c r="AB166" s="11"/>
      <c r="AC166" s="11"/>
      <c r="AD166" s="11"/>
      <c r="AE166" s="12" t="s">
        <v>104</v>
      </c>
      <c r="AF166" s="13"/>
      <c r="AG166" s="13"/>
      <c r="AH166" s="13"/>
      <c r="AI166" s="13"/>
      <c r="AJ166" s="13"/>
      <c r="AK166" s="13"/>
      <c r="AL166" s="13"/>
      <c r="AM166" s="13"/>
      <c r="AN166" s="14"/>
      <c r="AO166" s="15">
        <v>0</v>
      </c>
      <c r="AP166" s="15"/>
      <c r="AQ166" s="15"/>
      <c r="AR166" s="15"/>
      <c r="AS166" s="15"/>
      <c r="AT166" s="15"/>
      <c r="AU166" s="15"/>
      <c r="AV166" s="15"/>
      <c r="AW166" s="28">
        <f>AW87/170559324.04*100</f>
        <v>2.9315313179990019</v>
      </c>
      <c r="AX166" s="28"/>
      <c r="AY166" s="28"/>
      <c r="AZ166" s="28"/>
      <c r="BA166" s="28"/>
      <c r="BB166" s="28"/>
      <c r="BC166" s="28"/>
      <c r="BD166" s="28"/>
      <c r="BE166" s="28">
        <f>AW166</f>
        <v>2.9315313179990019</v>
      </c>
      <c r="BF166" s="28"/>
      <c r="BG166" s="28"/>
      <c r="BH166" s="28"/>
      <c r="BI166" s="28"/>
      <c r="BJ166" s="28"/>
      <c r="BK166" s="28"/>
      <c r="BL166" s="28"/>
    </row>
    <row r="167" spans="1:64" ht="43.5" customHeight="1">
      <c r="A167" s="16">
        <v>0</v>
      </c>
      <c r="B167" s="16"/>
      <c r="C167" s="16"/>
      <c r="D167" s="16"/>
      <c r="E167" s="16"/>
      <c r="F167" s="16"/>
      <c r="G167" s="22" t="s">
        <v>157</v>
      </c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9"/>
      <c r="Z167" s="17"/>
      <c r="AA167" s="18"/>
      <c r="AB167" s="18"/>
      <c r="AC167" s="18"/>
      <c r="AD167" s="19"/>
      <c r="AE167" s="22"/>
      <c r="AF167" s="38"/>
      <c r="AG167" s="38"/>
      <c r="AH167" s="38"/>
      <c r="AI167" s="38"/>
      <c r="AJ167" s="38"/>
      <c r="AK167" s="38"/>
      <c r="AL167" s="38"/>
      <c r="AM167" s="38"/>
      <c r="AN167" s="39"/>
      <c r="AO167" s="35"/>
      <c r="AP167" s="36"/>
      <c r="AQ167" s="36"/>
      <c r="AR167" s="36"/>
      <c r="AS167" s="36"/>
      <c r="AT167" s="36"/>
      <c r="AU167" s="36"/>
      <c r="AV167" s="37"/>
      <c r="AW167" s="35">
        <f>AW169</f>
        <v>15000000</v>
      </c>
      <c r="AX167" s="36"/>
      <c r="AY167" s="36"/>
      <c r="AZ167" s="36"/>
      <c r="BA167" s="36"/>
      <c r="BB167" s="36"/>
      <c r="BC167" s="36"/>
      <c r="BD167" s="37"/>
      <c r="BE167" s="35">
        <f>AW167</f>
        <v>15000000</v>
      </c>
      <c r="BF167" s="36"/>
      <c r="BG167" s="36"/>
      <c r="BH167" s="36"/>
      <c r="BI167" s="36"/>
      <c r="BJ167" s="36"/>
      <c r="BK167" s="36"/>
      <c r="BL167" s="37"/>
    </row>
    <row r="168" spans="1:64" ht="12.75" customHeight="1">
      <c r="A168" s="16">
        <v>0</v>
      </c>
      <c r="B168" s="16"/>
      <c r="C168" s="16"/>
      <c r="D168" s="16"/>
      <c r="E168" s="16"/>
      <c r="F168" s="16"/>
      <c r="G168" s="17" t="s">
        <v>68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9"/>
      <c r="Z168" s="17"/>
      <c r="AA168" s="18"/>
      <c r="AB168" s="18"/>
      <c r="AC168" s="18"/>
      <c r="AD168" s="19"/>
      <c r="AE168" s="22"/>
      <c r="AF168" s="38"/>
      <c r="AG168" s="38"/>
      <c r="AH168" s="38"/>
      <c r="AI168" s="38"/>
      <c r="AJ168" s="38"/>
      <c r="AK168" s="38"/>
      <c r="AL168" s="38"/>
      <c r="AM168" s="38"/>
      <c r="AN168" s="39"/>
      <c r="AO168" s="35"/>
      <c r="AP168" s="36"/>
      <c r="AQ168" s="36"/>
      <c r="AR168" s="36"/>
      <c r="AS168" s="36"/>
      <c r="AT168" s="36"/>
      <c r="AU168" s="36"/>
      <c r="AV168" s="37"/>
      <c r="AW168" s="35"/>
      <c r="AX168" s="36"/>
      <c r="AY168" s="36"/>
      <c r="AZ168" s="36"/>
      <c r="BA168" s="36"/>
      <c r="BB168" s="36"/>
      <c r="BC168" s="36"/>
      <c r="BD168" s="37"/>
      <c r="BE168" s="35"/>
      <c r="BF168" s="36"/>
      <c r="BG168" s="36"/>
      <c r="BH168" s="36"/>
      <c r="BI168" s="36"/>
      <c r="BJ168" s="36"/>
      <c r="BK168" s="36"/>
      <c r="BL168" s="37"/>
    </row>
    <row r="169" spans="1:64" ht="35.25" customHeight="1">
      <c r="A169" s="7" t="s">
        <v>169</v>
      </c>
      <c r="B169" s="7"/>
      <c r="C169" s="7"/>
      <c r="D169" s="7"/>
      <c r="E169" s="7"/>
      <c r="F169" s="7"/>
      <c r="G169" s="29" t="s">
        <v>158</v>
      </c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1"/>
      <c r="Z169" s="11" t="s">
        <v>70</v>
      </c>
      <c r="AA169" s="11"/>
      <c r="AB169" s="11"/>
      <c r="AC169" s="11"/>
      <c r="AD169" s="11"/>
      <c r="AE169" s="12" t="s">
        <v>71</v>
      </c>
      <c r="AF169" s="13"/>
      <c r="AG169" s="13"/>
      <c r="AH169" s="13"/>
      <c r="AI169" s="13"/>
      <c r="AJ169" s="13"/>
      <c r="AK169" s="13"/>
      <c r="AL169" s="13"/>
      <c r="AM169" s="13"/>
      <c r="AN169" s="14"/>
      <c r="AO169" s="15">
        <v>0</v>
      </c>
      <c r="AP169" s="15"/>
      <c r="AQ169" s="15"/>
      <c r="AR169" s="15"/>
      <c r="AS169" s="15"/>
      <c r="AT169" s="15"/>
      <c r="AU169" s="15"/>
      <c r="AV169" s="15"/>
      <c r="AW169" s="15">
        <v>15000000</v>
      </c>
      <c r="AX169" s="15"/>
      <c r="AY169" s="15"/>
      <c r="AZ169" s="15"/>
      <c r="BA169" s="15"/>
      <c r="BB169" s="15"/>
      <c r="BC169" s="15"/>
      <c r="BD169" s="15"/>
      <c r="BE169" s="15">
        <f>AW169</f>
        <v>15000000</v>
      </c>
      <c r="BF169" s="15"/>
      <c r="BG169" s="15"/>
      <c r="BH169" s="15"/>
      <c r="BI169" s="15"/>
      <c r="BJ169" s="15"/>
      <c r="BK169" s="15"/>
      <c r="BL169" s="15"/>
    </row>
    <row r="170" spans="1:64" ht="12.75" customHeight="1">
      <c r="A170" s="16">
        <v>0</v>
      </c>
      <c r="B170" s="16"/>
      <c r="C170" s="16"/>
      <c r="D170" s="16"/>
      <c r="E170" s="16"/>
      <c r="F170" s="16"/>
      <c r="G170" s="32" t="s">
        <v>87</v>
      </c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4"/>
      <c r="Z170" s="20"/>
      <c r="AA170" s="20"/>
      <c r="AB170" s="20"/>
      <c r="AC170" s="20"/>
      <c r="AD170" s="20"/>
      <c r="AE170" s="32"/>
      <c r="AF170" s="33"/>
      <c r="AG170" s="33"/>
      <c r="AH170" s="33"/>
      <c r="AI170" s="33"/>
      <c r="AJ170" s="33"/>
      <c r="AK170" s="33"/>
      <c r="AL170" s="33"/>
      <c r="AM170" s="33"/>
      <c r="AN170" s="34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ht="27.75" customHeight="1">
      <c r="A171" s="7" t="s">
        <v>169</v>
      </c>
      <c r="B171" s="7"/>
      <c r="C171" s="7"/>
      <c r="D171" s="7"/>
      <c r="E171" s="7"/>
      <c r="F171" s="7"/>
      <c r="G171" s="29" t="s">
        <v>155</v>
      </c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1"/>
      <c r="Z171" s="11" t="s">
        <v>91</v>
      </c>
      <c r="AA171" s="11"/>
      <c r="AB171" s="11"/>
      <c r="AC171" s="11"/>
      <c r="AD171" s="11"/>
      <c r="AE171" s="12" t="s">
        <v>73</v>
      </c>
      <c r="AF171" s="13"/>
      <c r="AG171" s="13"/>
      <c r="AH171" s="13"/>
      <c r="AI171" s="13"/>
      <c r="AJ171" s="13"/>
      <c r="AK171" s="13"/>
      <c r="AL171" s="13"/>
      <c r="AM171" s="13"/>
      <c r="AN171" s="14"/>
      <c r="AO171" s="15">
        <v>0</v>
      </c>
      <c r="AP171" s="15"/>
      <c r="AQ171" s="15"/>
      <c r="AR171" s="15"/>
      <c r="AS171" s="15"/>
      <c r="AT171" s="15"/>
      <c r="AU171" s="15"/>
      <c r="AV171" s="15"/>
      <c r="AW171" s="28">
        <v>1</v>
      </c>
      <c r="AX171" s="28"/>
      <c r="AY171" s="28"/>
      <c r="AZ171" s="28"/>
      <c r="BA171" s="28"/>
      <c r="BB171" s="28"/>
      <c r="BC171" s="28"/>
      <c r="BD171" s="28"/>
      <c r="BE171" s="28">
        <v>1</v>
      </c>
      <c r="BF171" s="28"/>
      <c r="BG171" s="28"/>
      <c r="BH171" s="28"/>
      <c r="BI171" s="28"/>
      <c r="BJ171" s="28"/>
      <c r="BK171" s="28"/>
      <c r="BL171" s="28"/>
    </row>
    <row r="172" spans="1:64" ht="12.75" customHeight="1">
      <c r="A172" s="16">
        <v>0</v>
      </c>
      <c r="B172" s="16"/>
      <c r="C172" s="16"/>
      <c r="D172" s="16"/>
      <c r="E172" s="16"/>
      <c r="F172" s="16"/>
      <c r="G172" s="32" t="s">
        <v>101</v>
      </c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4"/>
      <c r="Z172" s="20"/>
      <c r="AA172" s="20"/>
      <c r="AB172" s="20"/>
      <c r="AC172" s="20"/>
      <c r="AD172" s="20"/>
      <c r="AE172" s="32"/>
      <c r="AF172" s="33"/>
      <c r="AG172" s="33"/>
      <c r="AH172" s="33"/>
      <c r="AI172" s="33"/>
      <c r="AJ172" s="33"/>
      <c r="AK172" s="33"/>
      <c r="AL172" s="33"/>
      <c r="AM172" s="33"/>
      <c r="AN172" s="34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ht="33.75" customHeight="1">
      <c r="A173" s="7" t="s">
        <v>169</v>
      </c>
      <c r="B173" s="7"/>
      <c r="C173" s="7"/>
      <c r="D173" s="7"/>
      <c r="E173" s="7"/>
      <c r="F173" s="7"/>
      <c r="G173" s="29" t="s">
        <v>159</v>
      </c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1"/>
      <c r="Z173" s="11" t="s">
        <v>70</v>
      </c>
      <c r="AA173" s="11"/>
      <c r="AB173" s="11"/>
      <c r="AC173" s="11"/>
      <c r="AD173" s="11"/>
      <c r="AE173" s="12" t="s">
        <v>104</v>
      </c>
      <c r="AF173" s="13"/>
      <c r="AG173" s="13"/>
      <c r="AH173" s="13"/>
      <c r="AI173" s="13"/>
      <c r="AJ173" s="13"/>
      <c r="AK173" s="13"/>
      <c r="AL173" s="13"/>
      <c r="AM173" s="13"/>
      <c r="AN173" s="14"/>
      <c r="AO173" s="15">
        <v>0</v>
      </c>
      <c r="AP173" s="15"/>
      <c r="AQ173" s="15"/>
      <c r="AR173" s="15"/>
      <c r="AS173" s="15"/>
      <c r="AT173" s="15"/>
      <c r="AU173" s="15"/>
      <c r="AV173" s="15"/>
      <c r="AW173" s="15">
        <v>15000000</v>
      </c>
      <c r="AX173" s="15"/>
      <c r="AY173" s="15"/>
      <c r="AZ173" s="15"/>
      <c r="BA173" s="15"/>
      <c r="BB173" s="15"/>
      <c r="BC173" s="15"/>
      <c r="BD173" s="15"/>
      <c r="BE173" s="15">
        <f>AW173</f>
        <v>15000000</v>
      </c>
      <c r="BF173" s="15"/>
      <c r="BG173" s="15"/>
      <c r="BH173" s="15"/>
      <c r="BI173" s="15"/>
      <c r="BJ173" s="15"/>
      <c r="BK173" s="15"/>
      <c r="BL173" s="15"/>
    </row>
    <row r="174" spans="1:64" ht="13.5" customHeight="1">
      <c r="A174" s="16">
        <v>0</v>
      </c>
      <c r="B174" s="16"/>
      <c r="C174" s="16"/>
      <c r="D174" s="16"/>
      <c r="E174" s="16"/>
      <c r="F174" s="16"/>
      <c r="G174" s="32" t="s">
        <v>115</v>
      </c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4"/>
      <c r="Z174" s="20"/>
      <c r="AA174" s="20"/>
      <c r="AB174" s="20"/>
      <c r="AC174" s="20"/>
      <c r="AD174" s="20"/>
      <c r="AE174" s="32"/>
      <c r="AF174" s="33"/>
      <c r="AG174" s="33"/>
      <c r="AH174" s="33"/>
      <c r="AI174" s="33"/>
      <c r="AJ174" s="33"/>
      <c r="AK174" s="33"/>
      <c r="AL174" s="33"/>
      <c r="AM174" s="33"/>
      <c r="AN174" s="34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25.5" customHeight="1">
      <c r="A175" s="7" t="s">
        <v>169</v>
      </c>
      <c r="B175" s="7"/>
      <c r="C175" s="7"/>
      <c r="D175" s="7"/>
      <c r="E175" s="7"/>
      <c r="F175" s="7"/>
      <c r="G175" s="29" t="s">
        <v>118</v>
      </c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1"/>
      <c r="Z175" s="11" t="s">
        <v>117</v>
      </c>
      <c r="AA175" s="11"/>
      <c r="AB175" s="11"/>
      <c r="AC175" s="11"/>
      <c r="AD175" s="11"/>
      <c r="AE175" s="12" t="s">
        <v>104</v>
      </c>
      <c r="AF175" s="13"/>
      <c r="AG175" s="13"/>
      <c r="AH175" s="13"/>
      <c r="AI175" s="13"/>
      <c r="AJ175" s="13"/>
      <c r="AK175" s="13"/>
      <c r="AL175" s="13"/>
      <c r="AM175" s="13"/>
      <c r="AN175" s="14"/>
      <c r="AO175" s="15">
        <v>0</v>
      </c>
      <c r="AP175" s="15"/>
      <c r="AQ175" s="15"/>
      <c r="AR175" s="15"/>
      <c r="AS175" s="15"/>
      <c r="AT175" s="15"/>
      <c r="AU175" s="15"/>
      <c r="AV175" s="15"/>
      <c r="AW175" s="28">
        <f>ROUND(AW167/78746323.87*100,1)</f>
        <v>19</v>
      </c>
      <c r="AX175" s="28"/>
      <c r="AY175" s="28"/>
      <c r="AZ175" s="28"/>
      <c r="BA175" s="28"/>
      <c r="BB175" s="28"/>
      <c r="BC175" s="28"/>
      <c r="BD175" s="28"/>
      <c r="BE175" s="28">
        <f>AW175</f>
        <v>19</v>
      </c>
      <c r="BF175" s="28"/>
      <c r="BG175" s="28"/>
      <c r="BH175" s="28"/>
      <c r="BI175" s="28"/>
      <c r="BJ175" s="28"/>
      <c r="BK175" s="28"/>
      <c r="BL175" s="28"/>
    </row>
    <row r="176" spans="1:64" s="123" customFormat="1" ht="12.75" hidden="1" customHeight="1">
      <c r="A176" s="16">
        <v>0</v>
      </c>
      <c r="B176" s="16"/>
      <c r="C176" s="16"/>
      <c r="D176" s="16"/>
      <c r="E176" s="16"/>
      <c r="F176" s="16"/>
      <c r="G176" s="32" t="s">
        <v>115</v>
      </c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4"/>
      <c r="Z176" s="20"/>
      <c r="AA176" s="20"/>
      <c r="AB176" s="20"/>
      <c r="AC176" s="20"/>
      <c r="AD176" s="20"/>
      <c r="AE176" s="32"/>
      <c r="AF176" s="33"/>
      <c r="AG176" s="33"/>
      <c r="AH176" s="33"/>
      <c r="AI176" s="33"/>
      <c r="AJ176" s="33"/>
      <c r="AK176" s="33"/>
      <c r="AL176" s="33"/>
      <c r="AM176" s="33"/>
      <c r="AN176" s="34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ht="25.5" hidden="1" customHeight="1">
      <c r="A177" s="7">
        <v>1</v>
      </c>
      <c r="B177" s="7"/>
      <c r="C177" s="7"/>
      <c r="D177" s="7"/>
      <c r="E177" s="7"/>
      <c r="F177" s="7"/>
      <c r="G177" s="12" t="s">
        <v>116</v>
      </c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4"/>
      <c r="Z177" s="11" t="s">
        <v>117</v>
      </c>
      <c r="AA177" s="11"/>
      <c r="AB177" s="11"/>
      <c r="AC177" s="11"/>
      <c r="AD177" s="11"/>
      <c r="AE177" s="12" t="s">
        <v>104</v>
      </c>
      <c r="AF177" s="13"/>
      <c r="AG177" s="13"/>
      <c r="AH177" s="13"/>
      <c r="AI177" s="13"/>
      <c r="AJ177" s="13"/>
      <c r="AK177" s="13"/>
      <c r="AL177" s="13"/>
      <c r="AM177" s="13"/>
      <c r="AN177" s="14"/>
      <c r="AO177" s="15">
        <v>0</v>
      </c>
      <c r="AP177" s="15"/>
      <c r="AQ177" s="15"/>
      <c r="AR177" s="15"/>
      <c r="AS177" s="15"/>
      <c r="AT177" s="15"/>
      <c r="AU177" s="15"/>
      <c r="AV177" s="15"/>
      <c r="AW177" s="15">
        <v>24</v>
      </c>
      <c r="AX177" s="15"/>
      <c r="AY177" s="15"/>
      <c r="AZ177" s="15"/>
      <c r="BA177" s="15"/>
      <c r="BB177" s="15"/>
      <c r="BC177" s="15"/>
      <c r="BD177" s="15"/>
      <c r="BE177" s="15">
        <v>24</v>
      </c>
      <c r="BF177" s="15"/>
      <c r="BG177" s="15"/>
      <c r="BH177" s="15"/>
      <c r="BI177" s="15"/>
      <c r="BJ177" s="15"/>
      <c r="BK177" s="15"/>
      <c r="BL177" s="15"/>
    </row>
    <row r="178" spans="1:64" ht="25.5" hidden="1" customHeight="1">
      <c r="A178" s="7">
        <v>1</v>
      </c>
      <c r="B178" s="7"/>
      <c r="C178" s="7"/>
      <c r="D178" s="7"/>
      <c r="E178" s="7"/>
      <c r="F178" s="7"/>
      <c r="G178" s="12" t="s">
        <v>118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4"/>
      <c r="Z178" s="11" t="s">
        <v>117</v>
      </c>
      <c r="AA178" s="11"/>
      <c r="AB178" s="11"/>
      <c r="AC178" s="11"/>
      <c r="AD178" s="11"/>
      <c r="AE178" s="12" t="s">
        <v>104</v>
      </c>
      <c r="AF178" s="13"/>
      <c r="AG178" s="13"/>
      <c r="AH178" s="13"/>
      <c r="AI178" s="13"/>
      <c r="AJ178" s="13"/>
      <c r="AK178" s="13"/>
      <c r="AL178" s="13"/>
      <c r="AM178" s="13"/>
      <c r="AN178" s="14"/>
      <c r="AO178" s="15">
        <v>0</v>
      </c>
      <c r="AP178" s="15"/>
      <c r="AQ178" s="15"/>
      <c r="AR178" s="15"/>
      <c r="AS178" s="15"/>
      <c r="AT178" s="15"/>
      <c r="AU178" s="15"/>
      <c r="AV178" s="15"/>
      <c r="AW178" s="15">
        <v>0</v>
      </c>
      <c r="AX178" s="15"/>
      <c r="AY178" s="15"/>
      <c r="AZ178" s="15"/>
      <c r="BA178" s="15"/>
      <c r="BB178" s="15"/>
      <c r="BC178" s="15"/>
      <c r="BD178" s="15"/>
      <c r="BE178" s="15">
        <v>0</v>
      </c>
      <c r="BF178" s="15"/>
      <c r="BG178" s="15"/>
      <c r="BH178" s="15"/>
      <c r="BI178" s="15"/>
      <c r="BJ178" s="15"/>
      <c r="BK178" s="15"/>
      <c r="BL178" s="15"/>
    </row>
    <row r="179" spans="1:64" ht="12.75" hidden="1" customHeight="1">
      <c r="A179" s="7">
        <v>2</v>
      </c>
      <c r="B179" s="7"/>
      <c r="C179" s="7"/>
      <c r="D179" s="7"/>
      <c r="E179" s="7"/>
      <c r="F179" s="7"/>
      <c r="G179" s="12" t="s">
        <v>119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4"/>
      <c r="Z179" s="11" t="s">
        <v>117</v>
      </c>
      <c r="AA179" s="11"/>
      <c r="AB179" s="11"/>
      <c r="AC179" s="11"/>
      <c r="AD179" s="11"/>
      <c r="AE179" s="12" t="s">
        <v>104</v>
      </c>
      <c r="AF179" s="13"/>
      <c r="AG179" s="13"/>
      <c r="AH179" s="13"/>
      <c r="AI179" s="13"/>
      <c r="AJ179" s="13"/>
      <c r="AK179" s="13"/>
      <c r="AL179" s="13"/>
      <c r="AM179" s="13"/>
      <c r="AN179" s="14"/>
      <c r="AO179" s="15">
        <v>0</v>
      </c>
      <c r="AP179" s="15"/>
      <c r="AQ179" s="15"/>
      <c r="AR179" s="15"/>
      <c r="AS179" s="15"/>
      <c r="AT179" s="15"/>
      <c r="AU179" s="15"/>
      <c r="AV179" s="15"/>
      <c r="AW179" s="15">
        <v>0</v>
      </c>
      <c r="AX179" s="15"/>
      <c r="AY179" s="15"/>
      <c r="AZ179" s="15"/>
      <c r="BA179" s="15"/>
      <c r="BB179" s="15"/>
      <c r="BC179" s="15"/>
      <c r="BD179" s="15"/>
      <c r="BE179" s="15">
        <v>0</v>
      </c>
      <c r="BF179" s="15"/>
      <c r="BG179" s="15"/>
      <c r="BH179" s="15"/>
      <c r="BI179" s="15"/>
      <c r="BJ179" s="15"/>
      <c r="BK179" s="15"/>
      <c r="BL179" s="15"/>
    </row>
    <row r="180" spans="1:64" ht="25.5" hidden="1" customHeight="1">
      <c r="A180" s="7">
        <v>2</v>
      </c>
      <c r="B180" s="7"/>
      <c r="C180" s="7"/>
      <c r="D180" s="7"/>
      <c r="E180" s="7"/>
      <c r="F180" s="7"/>
      <c r="G180" s="12" t="s">
        <v>120</v>
      </c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4"/>
      <c r="Z180" s="11" t="s">
        <v>117</v>
      </c>
      <c r="AA180" s="11"/>
      <c r="AB180" s="11"/>
      <c r="AC180" s="11"/>
      <c r="AD180" s="11"/>
      <c r="AE180" s="12" t="s">
        <v>104</v>
      </c>
      <c r="AF180" s="13"/>
      <c r="AG180" s="13"/>
      <c r="AH180" s="13"/>
      <c r="AI180" s="13"/>
      <c r="AJ180" s="13"/>
      <c r="AK180" s="13"/>
      <c r="AL180" s="13"/>
      <c r="AM180" s="13"/>
      <c r="AN180" s="14"/>
      <c r="AO180" s="15">
        <v>0</v>
      </c>
      <c r="AP180" s="15"/>
      <c r="AQ180" s="15"/>
      <c r="AR180" s="15"/>
      <c r="AS180" s="15"/>
      <c r="AT180" s="15"/>
      <c r="AU180" s="15"/>
      <c r="AV180" s="15"/>
      <c r="AW180" s="15">
        <v>18</v>
      </c>
      <c r="AX180" s="15"/>
      <c r="AY180" s="15"/>
      <c r="AZ180" s="15"/>
      <c r="BA180" s="15"/>
      <c r="BB180" s="15"/>
      <c r="BC180" s="15"/>
      <c r="BD180" s="15"/>
      <c r="BE180" s="15">
        <v>18</v>
      </c>
      <c r="BF180" s="15"/>
      <c r="BG180" s="15"/>
      <c r="BH180" s="15"/>
      <c r="BI180" s="15"/>
      <c r="BJ180" s="15"/>
      <c r="BK180" s="15"/>
      <c r="BL180" s="15"/>
    </row>
    <row r="181" spans="1:64" ht="25.5" hidden="1" customHeight="1">
      <c r="A181" s="7">
        <v>7</v>
      </c>
      <c r="B181" s="7"/>
      <c r="C181" s="7"/>
      <c r="D181" s="7"/>
      <c r="E181" s="7"/>
      <c r="F181" s="7"/>
      <c r="G181" s="12" t="s">
        <v>121</v>
      </c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4"/>
      <c r="Z181" s="11" t="s">
        <v>117</v>
      </c>
      <c r="AA181" s="11"/>
      <c r="AB181" s="11"/>
      <c r="AC181" s="11"/>
      <c r="AD181" s="11"/>
      <c r="AE181" s="12" t="s">
        <v>104</v>
      </c>
      <c r="AF181" s="13"/>
      <c r="AG181" s="13"/>
      <c r="AH181" s="13"/>
      <c r="AI181" s="13"/>
      <c r="AJ181" s="13"/>
      <c r="AK181" s="13"/>
      <c r="AL181" s="13"/>
      <c r="AM181" s="13"/>
      <c r="AN181" s="14"/>
      <c r="AO181" s="15">
        <v>0</v>
      </c>
      <c r="AP181" s="15"/>
      <c r="AQ181" s="15"/>
      <c r="AR181" s="15"/>
      <c r="AS181" s="15"/>
      <c r="AT181" s="15"/>
      <c r="AU181" s="15"/>
      <c r="AV181" s="15"/>
      <c r="AW181" s="15">
        <v>52</v>
      </c>
      <c r="AX181" s="15"/>
      <c r="AY181" s="15"/>
      <c r="AZ181" s="15"/>
      <c r="BA181" s="15"/>
      <c r="BB181" s="15"/>
      <c r="BC181" s="15"/>
      <c r="BD181" s="15"/>
      <c r="BE181" s="15">
        <v>52</v>
      </c>
      <c r="BF181" s="15"/>
      <c r="BG181" s="15"/>
      <c r="BH181" s="15"/>
      <c r="BI181" s="15"/>
      <c r="BJ181" s="15"/>
      <c r="BK181" s="15"/>
      <c r="BL181" s="15"/>
    </row>
    <row r="182" spans="1:64"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</row>
    <row r="183" spans="1:64" ht="4.5" customHeight="1"/>
    <row r="184" spans="1:64" ht="31.5" customHeight="1">
      <c r="A184" s="130" t="s">
        <v>126</v>
      </c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3"/>
      <c r="AO184" s="134" t="s">
        <v>128</v>
      </c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</row>
    <row r="185" spans="1:64">
      <c r="W185" s="136" t="s">
        <v>5</v>
      </c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O185" s="136" t="s">
        <v>63</v>
      </c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</row>
    <row r="186" spans="1:64" ht="15.75" customHeight="1">
      <c r="A186" s="137" t="s">
        <v>3</v>
      </c>
      <c r="B186" s="137"/>
      <c r="C186" s="137"/>
      <c r="D186" s="137"/>
      <c r="E186" s="137"/>
      <c r="F186" s="137"/>
    </row>
    <row r="187" spans="1:64" ht="13.15" customHeight="1">
      <c r="A187" s="50" t="s">
        <v>125</v>
      </c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</row>
    <row r="188" spans="1:64">
      <c r="A188" s="138" t="s">
        <v>46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</row>
    <row r="189" spans="1:64" ht="10.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</row>
    <row r="190" spans="1:64" ht="31.5" customHeight="1">
      <c r="A190" s="130" t="s">
        <v>127</v>
      </c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34" t="s">
        <v>129</v>
      </c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</row>
    <row r="191" spans="1:64">
      <c r="W191" s="136" t="s">
        <v>5</v>
      </c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O191" s="136" t="s">
        <v>63</v>
      </c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</row>
    <row r="192" spans="1:64" ht="8.25" customHeight="1">
      <c r="A192" s="139"/>
      <c r="B192" s="140"/>
      <c r="C192" s="140"/>
      <c r="D192" s="140"/>
      <c r="E192" s="140"/>
      <c r="F192" s="140"/>
      <c r="G192" s="140"/>
      <c r="H192" s="140"/>
    </row>
    <row r="193" spans="1:17">
      <c r="A193" s="136" t="s">
        <v>44</v>
      </c>
      <c r="B193" s="136"/>
      <c r="C193" s="136"/>
      <c r="D193" s="136"/>
      <c r="E193" s="136"/>
      <c r="F193" s="136"/>
      <c r="G193" s="136"/>
      <c r="H193" s="136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1:17">
      <c r="A194" s="142" t="s">
        <v>45</v>
      </c>
    </row>
  </sheetData>
  <mergeCells count="938"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0:AY60"/>
    <mergeCell ref="A61:C62"/>
    <mergeCell ref="D61:AA62"/>
    <mergeCell ref="AB61:AI62"/>
    <mergeCell ref="AJ61:AQ62"/>
    <mergeCell ref="AR61:AY62"/>
    <mergeCell ref="A57:C57"/>
    <mergeCell ref="D57:AB57"/>
    <mergeCell ref="AC57:AJ57"/>
    <mergeCell ref="AK57:AR57"/>
    <mergeCell ref="AS57:AZ57"/>
    <mergeCell ref="A59:BL59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89:F89"/>
    <mergeCell ref="G89:Y89"/>
    <mergeCell ref="Z89:AD89"/>
    <mergeCell ref="AE89:AN89"/>
    <mergeCell ref="AW89:BD89"/>
    <mergeCell ref="BE89:BL89"/>
    <mergeCell ref="A88:F88"/>
    <mergeCell ref="G88:Y88"/>
    <mergeCell ref="Z88:AD88"/>
    <mergeCell ref="AE88:AN88"/>
    <mergeCell ref="AW88:BD88"/>
    <mergeCell ref="BE88:BL88"/>
    <mergeCell ref="A91:F91"/>
    <mergeCell ref="G91:Y91"/>
    <mergeCell ref="Z91:AD91"/>
    <mergeCell ref="AE91:AN91"/>
    <mergeCell ref="AW91:BD91"/>
    <mergeCell ref="BE91:BL91"/>
    <mergeCell ref="A90:F90"/>
    <mergeCell ref="G90:Y90"/>
    <mergeCell ref="Z90:AD90"/>
    <mergeCell ref="AE90:AN90"/>
    <mergeCell ref="AW90:BD90"/>
    <mergeCell ref="BE90:BL90"/>
    <mergeCell ref="A93:F93"/>
    <mergeCell ref="G93:Y93"/>
    <mergeCell ref="Z93:AD93"/>
    <mergeCell ref="AE93:AN93"/>
    <mergeCell ref="AW93:BD93"/>
    <mergeCell ref="BE93:BL93"/>
    <mergeCell ref="A92:F92"/>
    <mergeCell ref="G92:Y92"/>
    <mergeCell ref="Z92:AD92"/>
    <mergeCell ref="AE92:AN92"/>
    <mergeCell ref="AW92:BD92"/>
    <mergeCell ref="BE92:BL92"/>
    <mergeCell ref="A95:F95"/>
    <mergeCell ref="G95:Y95"/>
    <mergeCell ref="Z95:AD95"/>
    <mergeCell ref="AE95:AN95"/>
    <mergeCell ref="AW95:BD95"/>
    <mergeCell ref="BE95:BL95"/>
    <mergeCell ref="A94:F94"/>
    <mergeCell ref="G94:Y94"/>
    <mergeCell ref="Z94:AD94"/>
    <mergeCell ref="AE94:AN94"/>
    <mergeCell ref="AW94:BD94"/>
    <mergeCell ref="BE94:BL94"/>
    <mergeCell ref="A97:F97"/>
    <mergeCell ref="G97:Y97"/>
    <mergeCell ref="Z97:AD97"/>
    <mergeCell ref="AE97:AN97"/>
    <mergeCell ref="AW97:BD97"/>
    <mergeCell ref="BE97:BL97"/>
    <mergeCell ref="A96:F96"/>
    <mergeCell ref="G96:Y96"/>
    <mergeCell ref="Z96:AD96"/>
    <mergeCell ref="AE96:AN96"/>
    <mergeCell ref="AW96:BD96"/>
    <mergeCell ref="BE96:BL96"/>
    <mergeCell ref="A99:F99"/>
    <mergeCell ref="G99:Y99"/>
    <mergeCell ref="Z99:AD99"/>
    <mergeCell ref="AE99:AN99"/>
    <mergeCell ref="AW99:BD99"/>
    <mergeCell ref="BE99:BL99"/>
    <mergeCell ref="A98:F98"/>
    <mergeCell ref="G98:Y98"/>
    <mergeCell ref="Z98:AD98"/>
    <mergeCell ref="AE98:AN98"/>
    <mergeCell ref="AW98:BD98"/>
    <mergeCell ref="BE98:BL98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5:F115"/>
    <mergeCell ref="G115:Y115"/>
    <mergeCell ref="Z115:AD115"/>
    <mergeCell ref="AE115:AN115"/>
    <mergeCell ref="AO115:AV115"/>
    <mergeCell ref="AW115:BD115"/>
    <mergeCell ref="BE115:BL115"/>
    <mergeCell ref="A113:F113"/>
    <mergeCell ref="G113:Y113"/>
    <mergeCell ref="Z113:AD113"/>
    <mergeCell ref="AE113:AN113"/>
    <mergeCell ref="AO113:AV113"/>
    <mergeCell ref="AW113:BD113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A136:F136"/>
    <mergeCell ref="G136:Y136"/>
    <mergeCell ref="Z136:AD136"/>
    <mergeCell ref="AE136:AN136"/>
    <mergeCell ref="AW136:BD136"/>
    <mergeCell ref="BE136:BL136"/>
    <mergeCell ref="BE134:BL134"/>
    <mergeCell ref="A135:F135"/>
    <mergeCell ref="G135:Y135"/>
    <mergeCell ref="Z135:AD135"/>
    <mergeCell ref="AE135:AN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A138:F138"/>
    <mergeCell ref="G138:Y138"/>
    <mergeCell ref="Z138:AD138"/>
    <mergeCell ref="AE138:AN138"/>
    <mergeCell ref="AW138:BD138"/>
    <mergeCell ref="BE138:BL138"/>
    <mergeCell ref="A137:F137"/>
    <mergeCell ref="G137:Y137"/>
    <mergeCell ref="Z137:AD137"/>
    <mergeCell ref="AE137:AN137"/>
    <mergeCell ref="AW137:BD137"/>
    <mergeCell ref="BE137:BL137"/>
    <mergeCell ref="A140:F140"/>
    <mergeCell ref="G140:Y140"/>
    <mergeCell ref="Z140:AD140"/>
    <mergeCell ref="AE140:AN140"/>
    <mergeCell ref="AW140:BD140"/>
    <mergeCell ref="BE140:BL140"/>
    <mergeCell ref="A139:F139"/>
    <mergeCell ref="G139:Y139"/>
    <mergeCell ref="Z139:AD139"/>
    <mergeCell ref="AE139:AN139"/>
    <mergeCell ref="AW139:BD139"/>
    <mergeCell ref="BE139:BL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63:BL163"/>
    <mergeCell ref="A164:F164"/>
    <mergeCell ref="G164:Y164"/>
    <mergeCell ref="Z164:AD164"/>
    <mergeCell ref="AE164:AN164"/>
    <mergeCell ref="AO164:AV164"/>
    <mergeCell ref="AW164:BD164"/>
    <mergeCell ref="BE164:BL164"/>
    <mergeCell ref="A163:F163"/>
    <mergeCell ref="G163:Y163"/>
    <mergeCell ref="Z163:AD163"/>
    <mergeCell ref="AE163:AN163"/>
    <mergeCell ref="AO163:AV163"/>
    <mergeCell ref="AW163:BD163"/>
    <mergeCell ref="BE165:BL165"/>
    <mergeCell ref="A166:F166"/>
    <mergeCell ref="G166:Y166"/>
    <mergeCell ref="Z166:AD166"/>
    <mergeCell ref="AE166:AN166"/>
    <mergeCell ref="AO166:AV166"/>
    <mergeCell ref="AW166:BD166"/>
    <mergeCell ref="BE166:BL166"/>
    <mergeCell ref="A165:F165"/>
    <mergeCell ref="G165:Y165"/>
    <mergeCell ref="Z165:AD165"/>
    <mergeCell ref="AE165:AN165"/>
    <mergeCell ref="AO165:AV165"/>
    <mergeCell ref="AW165:BD165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A167:F167"/>
    <mergeCell ref="G167:Y167"/>
    <mergeCell ref="Z167:AD167"/>
    <mergeCell ref="AE167:AN167"/>
    <mergeCell ref="AO167:AV167"/>
    <mergeCell ref="AW167:BD167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A169:F169"/>
    <mergeCell ref="G169:Y169"/>
    <mergeCell ref="Z169:AD169"/>
    <mergeCell ref="AE169:AN169"/>
    <mergeCell ref="AO169:AV169"/>
    <mergeCell ref="AW169:BD169"/>
    <mergeCell ref="BE171:BL171"/>
    <mergeCell ref="A172:F172"/>
    <mergeCell ref="G172:Y172"/>
    <mergeCell ref="Z172:AD172"/>
    <mergeCell ref="AE172:AN172"/>
    <mergeCell ref="AO172:AV172"/>
    <mergeCell ref="AW172:BD172"/>
    <mergeCell ref="BE172:BL172"/>
    <mergeCell ref="A171:F171"/>
    <mergeCell ref="G171:Y171"/>
    <mergeCell ref="Z171:AD171"/>
    <mergeCell ref="AE171:AN171"/>
    <mergeCell ref="AO171:AV171"/>
    <mergeCell ref="AW171:BD171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A173:F173"/>
    <mergeCell ref="G173:Y173"/>
    <mergeCell ref="Z173:AD173"/>
    <mergeCell ref="AE173:AN173"/>
    <mergeCell ref="AO173:AV173"/>
    <mergeCell ref="AW173:BD173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AW179:BD179"/>
    <mergeCell ref="BE177:BL177"/>
    <mergeCell ref="A178:F178"/>
    <mergeCell ref="G178:Y178"/>
    <mergeCell ref="Z178:AD178"/>
    <mergeCell ref="AE178:AN178"/>
    <mergeCell ref="AO178:AV178"/>
    <mergeCell ref="AW178:BD178"/>
    <mergeCell ref="BE178:BL178"/>
    <mergeCell ref="A177:F177"/>
    <mergeCell ref="G177:Y177"/>
    <mergeCell ref="Z177:AD177"/>
    <mergeCell ref="AE177:AN177"/>
    <mergeCell ref="AO177:AV177"/>
    <mergeCell ref="AW177:BD177"/>
    <mergeCell ref="A192:H192"/>
    <mergeCell ref="A193:H193"/>
    <mergeCell ref="A100:F100"/>
    <mergeCell ref="G100:Y100"/>
    <mergeCell ref="Z100:AD100"/>
    <mergeCell ref="AE100:AN100"/>
    <mergeCell ref="AW100:BD100"/>
    <mergeCell ref="A186:F186"/>
    <mergeCell ref="A187:AS187"/>
    <mergeCell ref="A188:AS188"/>
    <mergeCell ref="A190:V190"/>
    <mergeCell ref="W190:AM190"/>
    <mergeCell ref="AO190:BG190"/>
    <mergeCell ref="BE181:BL181"/>
    <mergeCell ref="A184:V184"/>
    <mergeCell ref="W184:AM184"/>
    <mergeCell ref="AO184:BG184"/>
    <mergeCell ref="W185:AM185"/>
    <mergeCell ref="AO185:BG185"/>
    <mergeCell ref="A181:F181"/>
    <mergeCell ref="G181:Y181"/>
    <mergeCell ref="Z181:AD181"/>
    <mergeCell ref="AE181:AN181"/>
    <mergeCell ref="AO181:AV181"/>
    <mergeCell ref="BE100:BL100"/>
    <mergeCell ref="A114:F114"/>
    <mergeCell ref="G114:Y114"/>
    <mergeCell ref="Z114:AD114"/>
    <mergeCell ref="AE114:AN114"/>
    <mergeCell ref="AO114:AV114"/>
    <mergeCell ref="AW114:BD114"/>
    <mergeCell ref="BE114:BL114"/>
    <mergeCell ref="W191:AM191"/>
    <mergeCell ref="AO191:BG191"/>
    <mergeCell ref="AW181:BD181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179:F179"/>
    <mergeCell ref="G179:Y179"/>
    <mergeCell ref="Z179:AD179"/>
    <mergeCell ref="AE179:AN179"/>
    <mergeCell ref="AO179:AV179"/>
    <mergeCell ref="BE129:BL129"/>
    <mergeCell ref="A128:F128"/>
    <mergeCell ref="G128:Y128"/>
    <mergeCell ref="Z128:AD128"/>
    <mergeCell ref="AE128:AN128"/>
    <mergeCell ref="AO128:AV128"/>
    <mergeCell ref="AW128:BD128"/>
    <mergeCell ref="BE128:BL128"/>
    <mergeCell ref="A129:F129"/>
    <mergeCell ref="G129:Y129"/>
    <mergeCell ref="Z129:AD129"/>
    <mergeCell ref="AE129:AN129"/>
    <mergeCell ref="AO129:AV129"/>
    <mergeCell ref="AW129:BD129"/>
  </mergeCells>
  <conditionalFormatting sqref="H71:L71 H87:L88 H119:L119 G177:G180 G71:G76 G84:G88 G78:G79 G81:G82 G158:G175 H152:L153 H134:L140 G156 G142:G146 G149:G153 G102 G116 G131:G140 G90:G100 G104:G114 G118:G128">
    <cfRule type="cellIs" dxfId="35" priority="18" stopIfTrue="1" operator="equal">
      <formula>$G70</formula>
    </cfRule>
  </conditionalFormatting>
  <conditionalFormatting sqref="D57:I57 D56 D52:D53">
    <cfRule type="cellIs" dxfId="34" priority="17" stopIfTrue="1" operator="equal">
      <formula>$D51</formula>
    </cfRule>
  </conditionalFormatting>
  <conditionalFormatting sqref="A71:F181">
    <cfRule type="cellIs" dxfId="33" priority="16" stopIfTrue="1" operator="equal">
      <formula>0</formula>
    </cfRule>
  </conditionalFormatting>
  <conditionalFormatting sqref="D51 D54">
    <cfRule type="cellIs" dxfId="32" priority="15" stopIfTrue="1" operator="equal">
      <formula>$D49</formula>
    </cfRule>
  </conditionalFormatting>
  <conditionalFormatting sqref="G181 G176:L176 G83 G80 G77">
    <cfRule type="cellIs" dxfId="31" priority="14" stopIfTrue="1" operator="equal">
      <formula>#REF!</formula>
    </cfRule>
  </conditionalFormatting>
  <conditionalFormatting sqref="G89 G103 G117 G147 G154 G101 G115 G129">
    <cfRule type="cellIs" dxfId="30" priority="13" stopIfTrue="1" operator="equal">
      <formula>$G87</formula>
    </cfRule>
  </conditionalFormatting>
  <conditionalFormatting sqref="G88">
    <cfRule type="cellIs" dxfId="29" priority="12" stopIfTrue="1" operator="equal">
      <formula>$G86</formula>
    </cfRule>
  </conditionalFormatting>
  <conditionalFormatting sqref="G102 G130">
    <cfRule type="cellIs" dxfId="28" priority="11" stopIfTrue="1" operator="equal">
      <formula>$G99</formula>
    </cfRule>
  </conditionalFormatting>
  <conditionalFormatting sqref="G116">
    <cfRule type="cellIs" dxfId="27" priority="10" stopIfTrue="1" operator="equal">
      <formula>$G113</formula>
    </cfRule>
  </conditionalFormatting>
  <conditionalFormatting sqref="G157">
    <cfRule type="cellIs" dxfId="26" priority="9" stopIfTrue="1" operator="equal">
      <formula>$G131</formula>
    </cfRule>
  </conditionalFormatting>
  <conditionalFormatting sqref="G136 G150 G143:G144">
    <cfRule type="cellIs" dxfId="25" priority="8" stopIfTrue="1" operator="equal">
      <formula>$G134</formula>
    </cfRule>
  </conditionalFormatting>
  <conditionalFormatting sqref="G135">
    <cfRule type="cellIs" dxfId="24" priority="7" stopIfTrue="1" operator="equal">
      <formula>$G133</formula>
    </cfRule>
  </conditionalFormatting>
  <conditionalFormatting sqref="G142 G149">
    <cfRule type="cellIs" dxfId="23" priority="6" stopIfTrue="1" operator="equal">
      <formula>#REF!</formula>
    </cfRule>
  </conditionalFormatting>
  <conditionalFormatting sqref="G136:G140">
    <cfRule type="cellIs" dxfId="22" priority="5" stopIfTrue="1" operator="equal">
      <formula>$G134</formula>
    </cfRule>
  </conditionalFormatting>
  <conditionalFormatting sqref="G155 G148 G141">
    <cfRule type="cellIs" dxfId="21" priority="4" stopIfTrue="1" operator="equal">
      <formula>#REF!</formula>
    </cfRule>
  </conditionalFormatting>
  <conditionalFormatting sqref="D55">
    <cfRule type="cellIs" dxfId="20" priority="3" stopIfTrue="1" operator="equal">
      <formula>$D52</formula>
    </cfRule>
  </conditionalFormatting>
  <conditionalFormatting sqref="G114">
    <cfRule type="cellIs" dxfId="19" priority="2" stopIfTrue="1" operator="equal">
      <formula>$G111</formula>
    </cfRule>
  </conditionalFormatting>
  <conditionalFormatting sqref="G128">
    <cfRule type="cellIs" dxfId="18" priority="1" stopIfTrue="1" operator="equal">
      <formula>$G125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DL50"/>
  <sheetViews>
    <sheetView topLeftCell="A27" workbookViewId="0">
      <selection activeCell="A73" sqref="A73"/>
    </sheetView>
  </sheetViews>
  <sheetFormatPr defaultRowHeight="12.75"/>
  <cols>
    <col min="1" max="1" width="25.7109375" customWidth="1"/>
    <col min="2" max="19" width="0" hidden="1" customWidth="1"/>
    <col min="20" max="20" width="5.5703125" customWidth="1"/>
    <col min="21" max="34" width="0" hidden="1" customWidth="1"/>
    <col min="35" max="35" width="11.7109375" hidden="1" customWidth="1"/>
    <col min="36" max="50" width="9.140625" hidden="1" customWidth="1"/>
    <col min="51" max="51" width="12.85546875" customWidth="1"/>
    <col min="52" max="58" width="9.140625" hidden="1" customWidth="1"/>
    <col min="59" max="59" width="32.28515625" customWidth="1"/>
    <col min="60" max="77" width="0" hidden="1" customWidth="1"/>
    <col min="78" max="78" width="7" customWidth="1"/>
    <col min="79" max="92" width="0" hidden="1" customWidth="1"/>
    <col min="93" max="93" width="11.85546875" hidden="1" customWidth="1"/>
    <col min="94" max="108" width="9.140625" hidden="1" customWidth="1"/>
    <col min="109" max="109" width="14" customWidth="1"/>
    <col min="110" max="116" width="9.140625" hidden="1" customWidth="1"/>
  </cols>
  <sheetData>
    <row r="4" spans="1:116">
      <c r="A4" s="22" t="s">
        <v>141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22" t="s">
        <v>141</v>
      </c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9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5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5"/>
    </row>
    <row r="5" spans="1:116" ht="38.25" customHeight="1">
      <c r="A5" s="41" t="s">
        <v>150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20"/>
      <c r="U5" s="20"/>
      <c r="V5" s="20"/>
      <c r="W5" s="20"/>
      <c r="X5" s="20"/>
      <c r="Y5" s="21"/>
      <c r="Z5" s="21"/>
      <c r="AA5" s="21"/>
      <c r="AB5" s="21"/>
      <c r="AC5" s="21"/>
      <c r="AD5" s="21"/>
      <c r="AE5" s="21"/>
      <c r="AF5" s="21"/>
      <c r="AG5" s="21"/>
      <c r="AH5" s="22"/>
      <c r="AI5" s="6"/>
      <c r="AJ5" s="6"/>
      <c r="AK5" s="6"/>
      <c r="AL5" s="6"/>
      <c r="AM5" s="6"/>
      <c r="AN5" s="6"/>
      <c r="AO5" s="6"/>
      <c r="AP5" s="6"/>
      <c r="AQ5" s="6">
        <f>AQ7</f>
        <v>5000000</v>
      </c>
      <c r="AR5" s="6"/>
      <c r="AS5" s="6"/>
      <c r="AT5" s="6"/>
      <c r="AU5" s="6"/>
      <c r="AV5" s="6"/>
      <c r="AW5" s="6"/>
      <c r="AX5" s="6"/>
      <c r="AY5" s="6">
        <f>AQ5</f>
        <v>5000000</v>
      </c>
      <c r="AZ5" s="6"/>
      <c r="BA5" s="6"/>
      <c r="BB5" s="6"/>
      <c r="BC5" s="6"/>
      <c r="BD5" s="6"/>
      <c r="BE5" s="6"/>
      <c r="BF5" s="6"/>
      <c r="BG5" s="41" t="s">
        <v>150</v>
      </c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3"/>
      <c r="BZ5" s="20"/>
      <c r="CA5" s="20"/>
      <c r="CB5" s="20"/>
      <c r="CC5" s="20"/>
      <c r="CD5" s="20"/>
      <c r="CE5" s="21"/>
      <c r="CF5" s="21"/>
      <c r="CG5" s="21"/>
      <c r="CH5" s="21"/>
      <c r="CI5" s="21"/>
      <c r="CJ5" s="21"/>
      <c r="CK5" s="21"/>
      <c r="CL5" s="21"/>
      <c r="CM5" s="21"/>
      <c r="CN5" s="22"/>
      <c r="CO5" s="6"/>
      <c r="CP5" s="6"/>
      <c r="CQ5" s="6"/>
      <c r="CR5" s="6"/>
      <c r="CS5" s="6"/>
      <c r="CT5" s="6"/>
      <c r="CU5" s="6"/>
      <c r="CV5" s="6"/>
      <c r="CW5" s="6">
        <f>CW7</f>
        <v>5000000</v>
      </c>
      <c r="CX5" s="6"/>
      <c r="CY5" s="6"/>
      <c r="CZ5" s="6"/>
      <c r="DA5" s="6"/>
      <c r="DB5" s="6"/>
      <c r="DC5" s="6"/>
      <c r="DD5" s="6"/>
      <c r="DE5" s="6">
        <f>CW5</f>
        <v>5000000</v>
      </c>
      <c r="DF5" s="6"/>
      <c r="DG5" s="6"/>
      <c r="DH5" s="6"/>
      <c r="DI5" s="6"/>
      <c r="DJ5" s="6"/>
      <c r="DK5" s="6"/>
      <c r="DL5" s="6"/>
    </row>
    <row r="6" spans="1:116">
      <c r="A6" s="17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20"/>
      <c r="U6" s="20"/>
      <c r="V6" s="20"/>
      <c r="W6" s="20"/>
      <c r="X6" s="20"/>
      <c r="Y6" s="21"/>
      <c r="Z6" s="21"/>
      <c r="AA6" s="21"/>
      <c r="AB6" s="21"/>
      <c r="AC6" s="21"/>
      <c r="AD6" s="21"/>
      <c r="AE6" s="21"/>
      <c r="AF6" s="21"/>
      <c r="AG6" s="21"/>
      <c r="AH6" s="22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17" t="s">
        <v>68</v>
      </c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9"/>
      <c r="BZ6" s="20"/>
      <c r="CA6" s="20"/>
      <c r="CB6" s="20"/>
      <c r="CC6" s="20"/>
      <c r="CD6" s="20"/>
      <c r="CE6" s="21"/>
      <c r="CF6" s="21"/>
      <c r="CG6" s="21"/>
      <c r="CH6" s="21"/>
      <c r="CI6" s="21"/>
      <c r="CJ6" s="21"/>
      <c r="CK6" s="21"/>
      <c r="CL6" s="21"/>
      <c r="CM6" s="21"/>
      <c r="CN6" s="22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</row>
    <row r="7" spans="1:116" ht="12.75" customHeight="1">
      <c r="A7" s="29" t="s">
        <v>151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  <c r="T7" s="11" t="s">
        <v>70</v>
      </c>
      <c r="U7" s="11"/>
      <c r="V7" s="11"/>
      <c r="W7" s="11"/>
      <c r="X7" s="11"/>
      <c r="Y7" s="25" t="s">
        <v>71</v>
      </c>
      <c r="Z7" s="26"/>
      <c r="AA7" s="26"/>
      <c r="AB7" s="26"/>
      <c r="AC7" s="26"/>
      <c r="AD7" s="26"/>
      <c r="AE7" s="26"/>
      <c r="AF7" s="26"/>
      <c r="AG7" s="26"/>
      <c r="AH7" s="27"/>
      <c r="AI7" s="15">
        <v>0</v>
      </c>
      <c r="AJ7" s="15"/>
      <c r="AK7" s="15"/>
      <c r="AL7" s="15"/>
      <c r="AM7" s="15"/>
      <c r="AN7" s="15"/>
      <c r="AO7" s="15"/>
      <c r="AP7" s="15"/>
      <c r="AQ7" s="15">
        <v>5000000</v>
      </c>
      <c r="AR7" s="15"/>
      <c r="AS7" s="15"/>
      <c r="AT7" s="15"/>
      <c r="AU7" s="15"/>
      <c r="AV7" s="15"/>
      <c r="AW7" s="15"/>
      <c r="AX7" s="15"/>
      <c r="AY7" s="15">
        <f>AQ7</f>
        <v>5000000</v>
      </c>
      <c r="AZ7" s="15"/>
      <c r="BA7" s="15"/>
      <c r="BB7" s="15"/>
      <c r="BC7" s="15"/>
      <c r="BD7" s="15"/>
      <c r="BE7" s="15"/>
      <c r="BF7" s="15"/>
      <c r="BG7" s="29" t="s">
        <v>151</v>
      </c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1"/>
      <c r="BZ7" s="11" t="s">
        <v>70</v>
      </c>
      <c r="CA7" s="11"/>
      <c r="CB7" s="11"/>
      <c r="CC7" s="11"/>
      <c r="CD7" s="11"/>
      <c r="CE7" s="25" t="s">
        <v>71</v>
      </c>
      <c r="CF7" s="26"/>
      <c r="CG7" s="26"/>
      <c r="CH7" s="26"/>
      <c r="CI7" s="26"/>
      <c r="CJ7" s="26"/>
      <c r="CK7" s="26"/>
      <c r="CL7" s="26"/>
      <c r="CM7" s="26"/>
      <c r="CN7" s="27"/>
      <c r="CO7" s="15">
        <v>0</v>
      </c>
      <c r="CP7" s="15"/>
      <c r="CQ7" s="15"/>
      <c r="CR7" s="15"/>
      <c r="CS7" s="15"/>
      <c r="CT7" s="15"/>
      <c r="CU7" s="15"/>
      <c r="CV7" s="15"/>
      <c r="CW7" s="15">
        <v>5000000</v>
      </c>
      <c r="CX7" s="15"/>
      <c r="CY7" s="15"/>
      <c r="CZ7" s="15"/>
      <c r="DA7" s="15"/>
      <c r="DB7" s="15"/>
      <c r="DC7" s="15"/>
      <c r="DD7" s="15"/>
      <c r="DE7" s="15">
        <f>CW7</f>
        <v>5000000</v>
      </c>
      <c r="DF7" s="15"/>
      <c r="DG7" s="15"/>
      <c r="DH7" s="15"/>
      <c r="DI7" s="15"/>
      <c r="DJ7" s="15"/>
      <c r="DK7" s="15"/>
      <c r="DL7" s="15"/>
    </row>
    <row r="8" spans="1:116" ht="12.75" customHeight="1">
      <c r="A8" s="29" t="s">
        <v>163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11" t="s">
        <v>70</v>
      </c>
      <c r="U8" s="11"/>
      <c r="V8" s="11"/>
      <c r="W8" s="11"/>
      <c r="X8" s="11"/>
      <c r="Y8" s="12" t="s">
        <v>73</v>
      </c>
      <c r="Z8" s="13"/>
      <c r="AA8" s="13"/>
      <c r="AB8" s="13"/>
      <c r="AC8" s="13"/>
      <c r="AD8" s="13"/>
      <c r="AE8" s="13"/>
      <c r="AF8" s="13"/>
      <c r="AG8" s="13"/>
      <c r="AH8" s="14"/>
      <c r="AI8" s="1"/>
      <c r="AJ8" s="2"/>
      <c r="AK8" s="2"/>
      <c r="AL8" s="2"/>
      <c r="AM8" s="2"/>
      <c r="AN8" s="2"/>
      <c r="AO8" s="2"/>
      <c r="AP8" s="3"/>
      <c r="AQ8" s="15">
        <v>1273000</v>
      </c>
      <c r="AR8" s="15"/>
      <c r="AS8" s="15"/>
      <c r="AT8" s="15"/>
      <c r="AU8" s="15"/>
      <c r="AV8" s="15"/>
      <c r="AW8" s="15"/>
      <c r="AX8" s="15"/>
      <c r="AY8" s="15">
        <f t="shared" ref="AY8:AY19" si="0">AQ8</f>
        <v>1273000</v>
      </c>
      <c r="AZ8" s="15"/>
      <c r="BA8" s="15"/>
      <c r="BB8" s="15"/>
      <c r="BC8" s="15"/>
      <c r="BD8" s="15"/>
      <c r="BE8" s="15"/>
      <c r="BF8" s="15"/>
      <c r="BG8" s="8" t="s">
        <v>163</v>
      </c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  <c r="BZ8" s="11" t="s">
        <v>70</v>
      </c>
      <c r="CA8" s="11"/>
      <c r="CB8" s="11"/>
      <c r="CC8" s="11"/>
      <c r="CD8" s="11"/>
      <c r="CE8" s="12" t="s">
        <v>73</v>
      </c>
      <c r="CF8" s="13"/>
      <c r="CG8" s="13"/>
      <c r="CH8" s="13"/>
      <c r="CI8" s="13"/>
      <c r="CJ8" s="13"/>
      <c r="CK8" s="13"/>
      <c r="CL8" s="13"/>
      <c r="CM8" s="13"/>
      <c r="CN8" s="14"/>
      <c r="CO8" s="1"/>
      <c r="CP8" s="2"/>
      <c r="CQ8" s="2"/>
      <c r="CR8" s="2"/>
      <c r="CS8" s="2"/>
      <c r="CT8" s="2"/>
      <c r="CU8" s="2"/>
      <c r="CV8" s="3"/>
      <c r="CW8" s="40">
        <v>1074000</v>
      </c>
      <c r="CX8" s="40"/>
      <c r="CY8" s="40"/>
      <c r="CZ8" s="40"/>
      <c r="DA8" s="40"/>
      <c r="DB8" s="40"/>
      <c r="DC8" s="40"/>
      <c r="DD8" s="40"/>
      <c r="DE8" s="15">
        <f t="shared" ref="DE8:DE20" si="1">CW8</f>
        <v>1074000</v>
      </c>
      <c r="DF8" s="15"/>
      <c r="DG8" s="15"/>
      <c r="DH8" s="15"/>
      <c r="DI8" s="15"/>
      <c r="DJ8" s="15"/>
      <c r="DK8" s="15"/>
      <c r="DL8" s="15"/>
    </row>
    <row r="9" spans="1:116" ht="12.75" customHeight="1">
      <c r="A9" s="29" t="s">
        <v>74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11" t="s">
        <v>70</v>
      </c>
      <c r="U9" s="11"/>
      <c r="V9" s="11"/>
      <c r="W9" s="11"/>
      <c r="X9" s="11"/>
      <c r="Y9" s="12" t="s">
        <v>73</v>
      </c>
      <c r="Z9" s="13"/>
      <c r="AA9" s="13"/>
      <c r="AB9" s="13"/>
      <c r="AC9" s="13"/>
      <c r="AD9" s="13"/>
      <c r="AE9" s="13"/>
      <c r="AF9" s="13"/>
      <c r="AG9" s="13"/>
      <c r="AH9" s="14"/>
      <c r="AI9" s="1"/>
      <c r="AJ9" s="2"/>
      <c r="AK9" s="2"/>
      <c r="AL9" s="2"/>
      <c r="AM9" s="2"/>
      <c r="AN9" s="2"/>
      <c r="AO9" s="2"/>
      <c r="AP9" s="3"/>
      <c r="AQ9" s="15">
        <v>516498</v>
      </c>
      <c r="AR9" s="15"/>
      <c r="AS9" s="15"/>
      <c r="AT9" s="15"/>
      <c r="AU9" s="15"/>
      <c r="AV9" s="15"/>
      <c r="AW9" s="15"/>
      <c r="AX9" s="15"/>
      <c r="AY9" s="15">
        <f t="shared" si="0"/>
        <v>516498</v>
      </c>
      <c r="AZ9" s="15"/>
      <c r="BA9" s="15"/>
      <c r="BB9" s="15"/>
      <c r="BC9" s="15"/>
      <c r="BD9" s="15"/>
      <c r="BE9" s="15"/>
      <c r="BF9" s="15"/>
      <c r="BG9" s="29" t="s">
        <v>74</v>
      </c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1"/>
      <c r="BZ9" s="11" t="s">
        <v>70</v>
      </c>
      <c r="CA9" s="11"/>
      <c r="CB9" s="11"/>
      <c r="CC9" s="11"/>
      <c r="CD9" s="11"/>
      <c r="CE9" s="12" t="s">
        <v>73</v>
      </c>
      <c r="CF9" s="13"/>
      <c r="CG9" s="13"/>
      <c r="CH9" s="13"/>
      <c r="CI9" s="13"/>
      <c r="CJ9" s="13"/>
      <c r="CK9" s="13"/>
      <c r="CL9" s="13"/>
      <c r="CM9" s="13"/>
      <c r="CN9" s="14"/>
      <c r="CO9" s="1"/>
      <c r="CP9" s="2"/>
      <c r="CQ9" s="2"/>
      <c r="CR9" s="2"/>
      <c r="CS9" s="2"/>
      <c r="CT9" s="2"/>
      <c r="CU9" s="2"/>
      <c r="CV9" s="3"/>
      <c r="CW9" s="15">
        <v>516498</v>
      </c>
      <c r="CX9" s="15"/>
      <c r="CY9" s="15"/>
      <c r="CZ9" s="15"/>
      <c r="DA9" s="15"/>
      <c r="DB9" s="15"/>
      <c r="DC9" s="15"/>
      <c r="DD9" s="15"/>
      <c r="DE9" s="15">
        <f t="shared" si="1"/>
        <v>516498</v>
      </c>
      <c r="DF9" s="15"/>
      <c r="DG9" s="15"/>
      <c r="DH9" s="15"/>
      <c r="DI9" s="15"/>
      <c r="DJ9" s="15"/>
      <c r="DK9" s="15"/>
      <c r="DL9" s="15"/>
    </row>
    <row r="10" spans="1:116" ht="12.75" customHeight="1">
      <c r="A10" s="29" t="s">
        <v>80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11" t="s">
        <v>70</v>
      </c>
      <c r="U10" s="11"/>
      <c r="V10" s="11"/>
      <c r="W10" s="11"/>
      <c r="X10" s="11"/>
      <c r="Y10" s="12" t="s">
        <v>73</v>
      </c>
      <c r="Z10" s="13"/>
      <c r="AA10" s="13"/>
      <c r="AB10" s="13"/>
      <c r="AC10" s="13"/>
      <c r="AD10" s="13"/>
      <c r="AE10" s="13"/>
      <c r="AF10" s="13"/>
      <c r="AG10" s="13"/>
      <c r="AH10" s="14"/>
      <c r="AI10" s="1"/>
      <c r="AJ10" s="2"/>
      <c r="AK10" s="2"/>
      <c r="AL10" s="2"/>
      <c r="AM10" s="2"/>
      <c r="AN10" s="2"/>
      <c r="AO10" s="2"/>
      <c r="AP10" s="3"/>
      <c r="AQ10" s="15">
        <v>456613.2</v>
      </c>
      <c r="AR10" s="15"/>
      <c r="AS10" s="15"/>
      <c r="AT10" s="15"/>
      <c r="AU10" s="15"/>
      <c r="AV10" s="15"/>
      <c r="AW10" s="15"/>
      <c r="AX10" s="15"/>
      <c r="AY10" s="15">
        <f t="shared" si="0"/>
        <v>456613.2</v>
      </c>
      <c r="AZ10" s="15"/>
      <c r="BA10" s="15"/>
      <c r="BB10" s="15"/>
      <c r="BC10" s="15"/>
      <c r="BD10" s="15"/>
      <c r="BE10" s="15"/>
      <c r="BF10" s="15"/>
      <c r="BG10" s="29" t="s">
        <v>80</v>
      </c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1"/>
      <c r="BZ10" s="11" t="s">
        <v>70</v>
      </c>
      <c r="CA10" s="11"/>
      <c r="CB10" s="11"/>
      <c r="CC10" s="11"/>
      <c r="CD10" s="11"/>
      <c r="CE10" s="12" t="s">
        <v>73</v>
      </c>
      <c r="CF10" s="13"/>
      <c r="CG10" s="13"/>
      <c r="CH10" s="13"/>
      <c r="CI10" s="13"/>
      <c r="CJ10" s="13"/>
      <c r="CK10" s="13"/>
      <c r="CL10" s="13"/>
      <c r="CM10" s="13"/>
      <c r="CN10" s="14"/>
      <c r="CO10" s="1"/>
      <c r="CP10" s="2"/>
      <c r="CQ10" s="2"/>
      <c r="CR10" s="2"/>
      <c r="CS10" s="2"/>
      <c r="CT10" s="2"/>
      <c r="CU10" s="2"/>
      <c r="CV10" s="3"/>
      <c r="CW10" s="15">
        <v>456613.2</v>
      </c>
      <c r="CX10" s="15"/>
      <c r="CY10" s="15"/>
      <c r="CZ10" s="15"/>
      <c r="DA10" s="15"/>
      <c r="DB10" s="15"/>
      <c r="DC10" s="15"/>
      <c r="DD10" s="15"/>
      <c r="DE10" s="15">
        <f t="shared" si="1"/>
        <v>456613.2</v>
      </c>
      <c r="DF10" s="15"/>
      <c r="DG10" s="15"/>
      <c r="DH10" s="15"/>
      <c r="DI10" s="15"/>
      <c r="DJ10" s="15"/>
      <c r="DK10" s="15"/>
      <c r="DL10" s="15"/>
    </row>
    <row r="11" spans="1:116" ht="12.75" customHeight="1">
      <c r="A11" s="29" t="s">
        <v>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  <c r="T11" s="11" t="s">
        <v>70</v>
      </c>
      <c r="U11" s="11"/>
      <c r="V11" s="11"/>
      <c r="W11" s="11"/>
      <c r="X11" s="11"/>
      <c r="Y11" s="12" t="s">
        <v>73</v>
      </c>
      <c r="Z11" s="13"/>
      <c r="AA11" s="13"/>
      <c r="AB11" s="13"/>
      <c r="AC11" s="13"/>
      <c r="AD11" s="13"/>
      <c r="AE11" s="13"/>
      <c r="AF11" s="13"/>
      <c r="AG11" s="13"/>
      <c r="AH11" s="14"/>
      <c r="AI11" s="1"/>
      <c r="AJ11" s="2"/>
      <c r="AK11" s="2"/>
      <c r="AL11" s="2"/>
      <c r="AM11" s="2"/>
      <c r="AN11" s="2"/>
      <c r="AO11" s="2"/>
      <c r="AP11" s="3"/>
      <c r="AQ11" s="15">
        <v>478767</v>
      </c>
      <c r="AR11" s="15"/>
      <c r="AS11" s="15"/>
      <c r="AT11" s="15"/>
      <c r="AU11" s="15"/>
      <c r="AV11" s="15"/>
      <c r="AW11" s="15"/>
      <c r="AX11" s="15"/>
      <c r="AY11" s="15">
        <f t="shared" si="0"/>
        <v>478767</v>
      </c>
      <c r="AZ11" s="15"/>
      <c r="BA11" s="15"/>
      <c r="BB11" s="15"/>
      <c r="BC11" s="15"/>
      <c r="BD11" s="15"/>
      <c r="BE11" s="15"/>
      <c r="BF11" s="15"/>
      <c r="BG11" s="29" t="s">
        <v>72</v>
      </c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1"/>
      <c r="BZ11" s="11" t="s">
        <v>70</v>
      </c>
      <c r="CA11" s="11"/>
      <c r="CB11" s="11"/>
      <c r="CC11" s="11"/>
      <c r="CD11" s="11"/>
      <c r="CE11" s="12" t="s">
        <v>73</v>
      </c>
      <c r="CF11" s="13"/>
      <c r="CG11" s="13"/>
      <c r="CH11" s="13"/>
      <c r="CI11" s="13"/>
      <c r="CJ11" s="13"/>
      <c r="CK11" s="13"/>
      <c r="CL11" s="13"/>
      <c r="CM11" s="13"/>
      <c r="CN11" s="14"/>
      <c r="CO11" s="1"/>
      <c r="CP11" s="2"/>
      <c r="CQ11" s="2"/>
      <c r="CR11" s="2"/>
      <c r="CS11" s="2"/>
      <c r="CT11" s="2"/>
      <c r="CU11" s="2"/>
      <c r="CV11" s="3"/>
      <c r="CW11" s="15">
        <v>478767</v>
      </c>
      <c r="CX11" s="15"/>
      <c r="CY11" s="15"/>
      <c r="CZ11" s="15"/>
      <c r="DA11" s="15"/>
      <c r="DB11" s="15"/>
      <c r="DC11" s="15"/>
      <c r="DD11" s="15"/>
      <c r="DE11" s="15">
        <f t="shared" si="1"/>
        <v>478767</v>
      </c>
      <c r="DF11" s="15"/>
      <c r="DG11" s="15"/>
      <c r="DH11" s="15"/>
      <c r="DI11" s="15"/>
      <c r="DJ11" s="15"/>
      <c r="DK11" s="15"/>
      <c r="DL11" s="15"/>
    </row>
    <row r="12" spans="1:116" ht="12.75" customHeight="1">
      <c r="A12" s="29" t="s">
        <v>75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  <c r="T12" s="11" t="s">
        <v>70</v>
      </c>
      <c r="U12" s="11"/>
      <c r="V12" s="11"/>
      <c r="W12" s="11"/>
      <c r="X12" s="11"/>
      <c r="Y12" s="12" t="s">
        <v>73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"/>
      <c r="AJ12" s="2"/>
      <c r="AK12" s="2"/>
      <c r="AL12" s="2"/>
      <c r="AM12" s="2"/>
      <c r="AN12" s="2"/>
      <c r="AO12" s="2"/>
      <c r="AP12" s="3"/>
      <c r="AQ12" s="15">
        <v>401167.6</v>
      </c>
      <c r="AR12" s="15"/>
      <c r="AS12" s="15"/>
      <c r="AT12" s="15"/>
      <c r="AU12" s="15"/>
      <c r="AV12" s="15"/>
      <c r="AW12" s="15"/>
      <c r="AX12" s="15"/>
      <c r="AY12" s="15">
        <f t="shared" si="0"/>
        <v>401167.6</v>
      </c>
      <c r="AZ12" s="15"/>
      <c r="BA12" s="15"/>
      <c r="BB12" s="15"/>
      <c r="BC12" s="15"/>
      <c r="BD12" s="15"/>
      <c r="BE12" s="15"/>
      <c r="BF12" s="15"/>
      <c r="BG12" s="29" t="s">
        <v>75</v>
      </c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1"/>
      <c r="BZ12" s="11" t="s">
        <v>70</v>
      </c>
      <c r="CA12" s="11"/>
      <c r="CB12" s="11"/>
      <c r="CC12" s="11"/>
      <c r="CD12" s="11"/>
      <c r="CE12" s="12" t="s">
        <v>73</v>
      </c>
      <c r="CF12" s="13"/>
      <c r="CG12" s="13"/>
      <c r="CH12" s="13"/>
      <c r="CI12" s="13"/>
      <c r="CJ12" s="13"/>
      <c r="CK12" s="13"/>
      <c r="CL12" s="13"/>
      <c r="CM12" s="13"/>
      <c r="CN12" s="14"/>
      <c r="CO12" s="1"/>
      <c r="CP12" s="2"/>
      <c r="CQ12" s="2"/>
      <c r="CR12" s="2"/>
      <c r="CS12" s="2"/>
      <c r="CT12" s="2"/>
      <c r="CU12" s="2"/>
      <c r="CV12" s="3"/>
      <c r="CW12" s="15">
        <v>401167.6</v>
      </c>
      <c r="CX12" s="15"/>
      <c r="CY12" s="15"/>
      <c r="CZ12" s="15"/>
      <c r="DA12" s="15"/>
      <c r="DB12" s="15"/>
      <c r="DC12" s="15"/>
      <c r="DD12" s="15"/>
      <c r="DE12" s="15">
        <f t="shared" si="1"/>
        <v>401167.6</v>
      </c>
      <c r="DF12" s="15"/>
      <c r="DG12" s="15"/>
      <c r="DH12" s="15"/>
      <c r="DI12" s="15"/>
      <c r="DJ12" s="15"/>
      <c r="DK12" s="15"/>
      <c r="DL12" s="15"/>
    </row>
    <row r="13" spans="1:116" ht="12.75" customHeight="1">
      <c r="A13" s="29" t="s">
        <v>82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11" t="s">
        <v>70</v>
      </c>
      <c r="U13" s="11"/>
      <c r="V13" s="11"/>
      <c r="W13" s="11"/>
      <c r="X13" s="11"/>
      <c r="Y13" s="12" t="s">
        <v>73</v>
      </c>
      <c r="Z13" s="13"/>
      <c r="AA13" s="13"/>
      <c r="AB13" s="13"/>
      <c r="AC13" s="13"/>
      <c r="AD13" s="13"/>
      <c r="AE13" s="13"/>
      <c r="AF13" s="13"/>
      <c r="AG13" s="13"/>
      <c r="AH13" s="14"/>
      <c r="AI13" s="1"/>
      <c r="AJ13" s="2"/>
      <c r="AK13" s="2"/>
      <c r="AL13" s="2"/>
      <c r="AM13" s="2"/>
      <c r="AN13" s="2"/>
      <c r="AO13" s="2"/>
      <c r="AP13" s="3"/>
      <c r="AQ13" s="15">
        <v>119712</v>
      </c>
      <c r="AR13" s="15"/>
      <c r="AS13" s="15"/>
      <c r="AT13" s="15"/>
      <c r="AU13" s="15"/>
      <c r="AV13" s="15"/>
      <c r="AW13" s="15"/>
      <c r="AX13" s="15"/>
      <c r="AY13" s="15">
        <f t="shared" si="0"/>
        <v>119712</v>
      </c>
      <c r="AZ13" s="15"/>
      <c r="BA13" s="15"/>
      <c r="BB13" s="15"/>
      <c r="BC13" s="15"/>
      <c r="BD13" s="15"/>
      <c r="BE13" s="15"/>
      <c r="BF13" s="15"/>
      <c r="BG13" s="29" t="s">
        <v>82</v>
      </c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1"/>
      <c r="BZ13" s="11" t="s">
        <v>70</v>
      </c>
      <c r="CA13" s="11"/>
      <c r="CB13" s="11"/>
      <c r="CC13" s="11"/>
      <c r="CD13" s="11"/>
      <c r="CE13" s="12" t="s">
        <v>73</v>
      </c>
      <c r="CF13" s="13"/>
      <c r="CG13" s="13"/>
      <c r="CH13" s="13"/>
      <c r="CI13" s="13"/>
      <c r="CJ13" s="13"/>
      <c r="CK13" s="13"/>
      <c r="CL13" s="13"/>
      <c r="CM13" s="13"/>
      <c r="CN13" s="14"/>
      <c r="CO13" s="1"/>
      <c r="CP13" s="2"/>
      <c r="CQ13" s="2"/>
      <c r="CR13" s="2"/>
      <c r="CS13" s="2"/>
      <c r="CT13" s="2"/>
      <c r="CU13" s="2"/>
      <c r="CV13" s="3"/>
      <c r="CW13" s="15">
        <v>119712</v>
      </c>
      <c r="CX13" s="15"/>
      <c r="CY13" s="15"/>
      <c r="CZ13" s="15"/>
      <c r="DA13" s="15"/>
      <c r="DB13" s="15"/>
      <c r="DC13" s="15"/>
      <c r="DD13" s="15"/>
      <c r="DE13" s="15">
        <f t="shared" si="1"/>
        <v>119712</v>
      </c>
      <c r="DF13" s="15"/>
      <c r="DG13" s="15"/>
      <c r="DH13" s="15"/>
      <c r="DI13" s="15"/>
      <c r="DJ13" s="15"/>
      <c r="DK13" s="15"/>
      <c r="DL13" s="15"/>
    </row>
    <row r="14" spans="1:116" ht="12.75" customHeight="1">
      <c r="A14" s="29" t="s">
        <v>81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  <c r="T14" s="11" t="s">
        <v>70</v>
      </c>
      <c r="U14" s="11"/>
      <c r="V14" s="11"/>
      <c r="W14" s="11"/>
      <c r="X14" s="11"/>
      <c r="Y14" s="12" t="s">
        <v>73</v>
      </c>
      <c r="Z14" s="13"/>
      <c r="AA14" s="13"/>
      <c r="AB14" s="13"/>
      <c r="AC14" s="13"/>
      <c r="AD14" s="13"/>
      <c r="AE14" s="13"/>
      <c r="AF14" s="13"/>
      <c r="AG14" s="13"/>
      <c r="AH14" s="14"/>
      <c r="AI14" s="1"/>
      <c r="AJ14" s="2"/>
      <c r="AK14" s="2"/>
      <c r="AL14" s="2"/>
      <c r="AM14" s="2"/>
      <c r="AN14" s="2"/>
      <c r="AO14" s="2"/>
      <c r="AP14" s="3"/>
      <c r="AQ14" s="15">
        <v>578744.19999999995</v>
      </c>
      <c r="AR14" s="15"/>
      <c r="AS14" s="15"/>
      <c r="AT14" s="15"/>
      <c r="AU14" s="15"/>
      <c r="AV14" s="15"/>
      <c r="AW14" s="15"/>
      <c r="AX14" s="15"/>
      <c r="AY14" s="15">
        <f t="shared" si="0"/>
        <v>578744.19999999995</v>
      </c>
      <c r="AZ14" s="15"/>
      <c r="BA14" s="15"/>
      <c r="BB14" s="15"/>
      <c r="BC14" s="15"/>
      <c r="BD14" s="15"/>
      <c r="BE14" s="15"/>
      <c r="BF14" s="15"/>
      <c r="BG14" s="29" t="s">
        <v>81</v>
      </c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1"/>
      <c r="BZ14" s="11" t="s">
        <v>70</v>
      </c>
      <c r="CA14" s="11"/>
      <c r="CB14" s="11"/>
      <c r="CC14" s="11"/>
      <c r="CD14" s="11"/>
      <c r="CE14" s="12" t="s">
        <v>73</v>
      </c>
      <c r="CF14" s="13"/>
      <c r="CG14" s="13"/>
      <c r="CH14" s="13"/>
      <c r="CI14" s="13"/>
      <c r="CJ14" s="13"/>
      <c r="CK14" s="13"/>
      <c r="CL14" s="13"/>
      <c r="CM14" s="13"/>
      <c r="CN14" s="14"/>
      <c r="CO14" s="1"/>
      <c r="CP14" s="2"/>
      <c r="CQ14" s="2"/>
      <c r="CR14" s="2"/>
      <c r="CS14" s="2"/>
      <c r="CT14" s="2"/>
      <c r="CU14" s="2"/>
      <c r="CV14" s="3"/>
      <c r="CW14" s="15">
        <v>578744.19999999995</v>
      </c>
      <c r="CX14" s="15"/>
      <c r="CY14" s="15"/>
      <c r="CZ14" s="15"/>
      <c r="DA14" s="15"/>
      <c r="DB14" s="15"/>
      <c r="DC14" s="15"/>
      <c r="DD14" s="15"/>
      <c r="DE14" s="15">
        <f t="shared" si="1"/>
        <v>578744.19999999995</v>
      </c>
      <c r="DF14" s="15"/>
      <c r="DG14" s="15"/>
      <c r="DH14" s="15"/>
      <c r="DI14" s="15"/>
      <c r="DJ14" s="15"/>
      <c r="DK14" s="15"/>
      <c r="DL14" s="15"/>
    </row>
    <row r="15" spans="1:116" ht="12.75" customHeight="1">
      <c r="A15" s="29" t="s">
        <v>79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  <c r="T15" s="11" t="s">
        <v>70</v>
      </c>
      <c r="U15" s="11"/>
      <c r="V15" s="11"/>
      <c r="W15" s="11"/>
      <c r="X15" s="11"/>
      <c r="Y15" s="12" t="s">
        <v>73</v>
      </c>
      <c r="Z15" s="13"/>
      <c r="AA15" s="13"/>
      <c r="AB15" s="13"/>
      <c r="AC15" s="13"/>
      <c r="AD15" s="13"/>
      <c r="AE15" s="13"/>
      <c r="AF15" s="13"/>
      <c r="AG15" s="13"/>
      <c r="AH15" s="14"/>
      <c r="AI15" s="1"/>
      <c r="AJ15" s="2"/>
      <c r="AK15" s="2"/>
      <c r="AL15" s="2"/>
      <c r="AM15" s="2"/>
      <c r="AN15" s="2"/>
      <c r="AO15" s="2"/>
      <c r="AP15" s="3"/>
      <c r="AQ15" s="15">
        <v>205898.4</v>
      </c>
      <c r="AR15" s="15"/>
      <c r="AS15" s="15"/>
      <c r="AT15" s="15"/>
      <c r="AU15" s="15"/>
      <c r="AV15" s="15"/>
      <c r="AW15" s="15"/>
      <c r="AX15" s="15"/>
      <c r="AY15" s="15">
        <f t="shared" si="0"/>
        <v>205898.4</v>
      </c>
      <c r="AZ15" s="15"/>
      <c r="BA15" s="15"/>
      <c r="BB15" s="15"/>
      <c r="BC15" s="15"/>
      <c r="BD15" s="15"/>
      <c r="BE15" s="15"/>
      <c r="BF15" s="15"/>
      <c r="BG15" s="29" t="s">
        <v>79</v>
      </c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1"/>
      <c r="BZ15" s="11" t="s">
        <v>70</v>
      </c>
      <c r="CA15" s="11"/>
      <c r="CB15" s="11"/>
      <c r="CC15" s="11"/>
      <c r="CD15" s="11"/>
      <c r="CE15" s="12" t="s">
        <v>73</v>
      </c>
      <c r="CF15" s="13"/>
      <c r="CG15" s="13"/>
      <c r="CH15" s="13"/>
      <c r="CI15" s="13"/>
      <c r="CJ15" s="13"/>
      <c r="CK15" s="13"/>
      <c r="CL15" s="13"/>
      <c r="CM15" s="13"/>
      <c r="CN15" s="14"/>
      <c r="CO15" s="1"/>
      <c r="CP15" s="2"/>
      <c r="CQ15" s="2"/>
      <c r="CR15" s="2"/>
      <c r="CS15" s="2"/>
      <c r="CT15" s="2"/>
      <c r="CU15" s="2"/>
      <c r="CV15" s="3"/>
      <c r="CW15" s="15">
        <v>205898.4</v>
      </c>
      <c r="CX15" s="15"/>
      <c r="CY15" s="15"/>
      <c r="CZ15" s="15"/>
      <c r="DA15" s="15"/>
      <c r="DB15" s="15"/>
      <c r="DC15" s="15"/>
      <c r="DD15" s="15"/>
      <c r="DE15" s="15">
        <f t="shared" si="1"/>
        <v>205898.4</v>
      </c>
      <c r="DF15" s="15"/>
      <c r="DG15" s="15"/>
      <c r="DH15" s="15"/>
      <c r="DI15" s="15"/>
      <c r="DJ15" s="15"/>
      <c r="DK15" s="15"/>
      <c r="DL15" s="15"/>
    </row>
    <row r="16" spans="1:116" ht="12.75" customHeight="1">
      <c r="A16" s="29" t="s">
        <v>78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11" t="s">
        <v>70</v>
      </c>
      <c r="U16" s="11"/>
      <c r="V16" s="11"/>
      <c r="W16" s="11"/>
      <c r="X16" s="11"/>
      <c r="Y16" s="12" t="s">
        <v>73</v>
      </c>
      <c r="Z16" s="13"/>
      <c r="AA16" s="13"/>
      <c r="AB16" s="13"/>
      <c r="AC16" s="13"/>
      <c r="AD16" s="13"/>
      <c r="AE16" s="13"/>
      <c r="AF16" s="13"/>
      <c r="AG16" s="13"/>
      <c r="AH16" s="14"/>
      <c r="AI16" s="1"/>
      <c r="AJ16" s="2"/>
      <c r="AK16" s="2"/>
      <c r="AL16" s="2"/>
      <c r="AM16" s="2"/>
      <c r="AN16" s="2"/>
      <c r="AO16" s="2"/>
      <c r="AP16" s="3"/>
      <c r="AQ16" s="15">
        <v>176148</v>
      </c>
      <c r="AR16" s="15"/>
      <c r="AS16" s="15"/>
      <c r="AT16" s="15"/>
      <c r="AU16" s="15"/>
      <c r="AV16" s="15"/>
      <c r="AW16" s="15"/>
      <c r="AX16" s="15"/>
      <c r="AY16" s="15">
        <f t="shared" si="0"/>
        <v>176148</v>
      </c>
      <c r="AZ16" s="15"/>
      <c r="BA16" s="15"/>
      <c r="BB16" s="15"/>
      <c r="BC16" s="15"/>
      <c r="BD16" s="15"/>
      <c r="BE16" s="15"/>
      <c r="BF16" s="15"/>
      <c r="BG16" s="29" t="s">
        <v>78</v>
      </c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1"/>
      <c r="BZ16" s="11" t="s">
        <v>70</v>
      </c>
      <c r="CA16" s="11"/>
      <c r="CB16" s="11"/>
      <c r="CC16" s="11"/>
      <c r="CD16" s="11"/>
      <c r="CE16" s="12" t="s">
        <v>73</v>
      </c>
      <c r="CF16" s="13"/>
      <c r="CG16" s="13"/>
      <c r="CH16" s="13"/>
      <c r="CI16" s="13"/>
      <c r="CJ16" s="13"/>
      <c r="CK16" s="13"/>
      <c r="CL16" s="13"/>
      <c r="CM16" s="13"/>
      <c r="CN16" s="14"/>
      <c r="CO16" s="1"/>
      <c r="CP16" s="2"/>
      <c r="CQ16" s="2"/>
      <c r="CR16" s="2"/>
      <c r="CS16" s="2"/>
      <c r="CT16" s="2"/>
      <c r="CU16" s="2"/>
      <c r="CV16" s="3"/>
      <c r="CW16" s="15">
        <v>176148</v>
      </c>
      <c r="CX16" s="15"/>
      <c r="CY16" s="15"/>
      <c r="CZ16" s="15"/>
      <c r="DA16" s="15"/>
      <c r="DB16" s="15"/>
      <c r="DC16" s="15"/>
      <c r="DD16" s="15"/>
      <c r="DE16" s="15">
        <f t="shared" si="1"/>
        <v>176148</v>
      </c>
      <c r="DF16" s="15"/>
      <c r="DG16" s="15"/>
      <c r="DH16" s="15"/>
      <c r="DI16" s="15"/>
      <c r="DJ16" s="15"/>
      <c r="DK16" s="15"/>
      <c r="DL16" s="15"/>
    </row>
    <row r="17" spans="1:116" ht="12.75" customHeight="1">
      <c r="A17" s="29" t="s">
        <v>77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  <c r="T17" s="11" t="s">
        <v>70</v>
      </c>
      <c r="U17" s="11"/>
      <c r="V17" s="11"/>
      <c r="W17" s="11"/>
      <c r="X17" s="11"/>
      <c r="Y17" s="12" t="s">
        <v>73</v>
      </c>
      <c r="Z17" s="13"/>
      <c r="AA17" s="13"/>
      <c r="AB17" s="13"/>
      <c r="AC17" s="13"/>
      <c r="AD17" s="13"/>
      <c r="AE17" s="13"/>
      <c r="AF17" s="13"/>
      <c r="AG17" s="13"/>
      <c r="AH17" s="14"/>
      <c r="AI17" s="1"/>
      <c r="AJ17" s="2"/>
      <c r="AK17" s="2"/>
      <c r="AL17" s="2"/>
      <c r="AM17" s="2"/>
      <c r="AN17" s="2"/>
      <c r="AO17" s="2"/>
      <c r="AP17" s="3"/>
      <c r="AQ17" s="15">
        <v>281902.40000000002</v>
      </c>
      <c r="AR17" s="15"/>
      <c r="AS17" s="15"/>
      <c r="AT17" s="15"/>
      <c r="AU17" s="15"/>
      <c r="AV17" s="15"/>
      <c r="AW17" s="15"/>
      <c r="AX17" s="15"/>
      <c r="AY17" s="15">
        <f t="shared" si="0"/>
        <v>281902.40000000002</v>
      </c>
      <c r="AZ17" s="15"/>
      <c r="BA17" s="15"/>
      <c r="BB17" s="15"/>
      <c r="BC17" s="15"/>
      <c r="BD17" s="15"/>
      <c r="BE17" s="15"/>
      <c r="BF17" s="15"/>
      <c r="BG17" s="29" t="s">
        <v>77</v>
      </c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1"/>
      <c r="BZ17" s="11" t="s">
        <v>70</v>
      </c>
      <c r="CA17" s="11"/>
      <c r="CB17" s="11"/>
      <c r="CC17" s="11"/>
      <c r="CD17" s="11"/>
      <c r="CE17" s="12" t="s">
        <v>73</v>
      </c>
      <c r="CF17" s="13"/>
      <c r="CG17" s="13"/>
      <c r="CH17" s="13"/>
      <c r="CI17" s="13"/>
      <c r="CJ17" s="13"/>
      <c r="CK17" s="13"/>
      <c r="CL17" s="13"/>
      <c r="CM17" s="13"/>
      <c r="CN17" s="14"/>
      <c r="CO17" s="1"/>
      <c r="CP17" s="2"/>
      <c r="CQ17" s="2"/>
      <c r="CR17" s="2"/>
      <c r="CS17" s="2"/>
      <c r="CT17" s="2"/>
      <c r="CU17" s="2"/>
      <c r="CV17" s="3"/>
      <c r="CW17" s="15">
        <v>281902.40000000002</v>
      </c>
      <c r="CX17" s="15"/>
      <c r="CY17" s="15"/>
      <c r="CZ17" s="15"/>
      <c r="DA17" s="15"/>
      <c r="DB17" s="15"/>
      <c r="DC17" s="15"/>
      <c r="DD17" s="15"/>
      <c r="DE17" s="15">
        <f t="shared" si="1"/>
        <v>281902.40000000002</v>
      </c>
      <c r="DF17" s="15"/>
      <c r="DG17" s="15"/>
      <c r="DH17" s="15"/>
      <c r="DI17" s="15"/>
      <c r="DJ17" s="15"/>
      <c r="DK17" s="15"/>
      <c r="DL17" s="15"/>
    </row>
    <row r="18" spans="1:116" ht="12.75" customHeight="1">
      <c r="A18" s="29" t="s">
        <v>152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  <c r="T18" s="11" t="s">
        <v>70</v>
      </c>
      <c r="U18" s="11"/>
      <c r="V18" s="11"/>
      <c r="W18" s="11"/>
      <c r="X18" s="11"/>
      <c r="Y18" s="12" t="s">
        <v>73</v>
      </c>
      <c r="Z18" s="13"/>
      <c r="AA18" s="13"/>
      <c r="AB18" s="13"/>
      <c r="AC18" s="13"/>
      <c r="AD18" s="13"/>
      <c r="AE18" s="13"/>
      <c r="AF18" s="13"/>
      <c r="AG18" s="13"/>
      <c r="AH18" s="14"/>
      <c r="AI18" s="1"/>
      <c r="AJ18" s="2"/>
      <c r="AK18" s="2"/>
      <c r="AL18" s="2"/>
      <c r="AM18" s="2"/>
      <c r="AN18" s="2"/>
      <c r="AO18" s="2"/>
      <c r="AP18" s="3"/>
      <c r="AQ18" s="15">
        <v>357454.8</v>
      </c>
      <c r="AR18" s="15"/>
      <c r="AS18" s="15"/>
      <c r="AT18" s="15"/>
      <c r="AU18" s="15"/>
      <c r="AV18" s="15"/>
      <c r="AW18" s="15"/>
      <c r="AX18" s="15"/>
      <c r="AY18" s="15">
        <f t="shared" si="0"/>
        <v>357454.8</v>
      </c>
      <c r="AZ18" s="15"/>
      <c r="BA18" s="15"/>
      <c r="BB18" s="15"/>
      <c r="BC18" s="15"/>
      <c r="BD18" s="15"/>
      <c r="BE18" s="15"/>
      <c r="BF18" s="15"/>
      <c r="BG18" s="29" t="s">
        <v>152</v>
      </c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1"/>
      <c r="BZ18" s="11" t="s">
        <v>70</v>
      </c>
      <c r="CA18" s="11"/>
      <c r="CB18" s="11"/>
      <c r="CC18" s="11"/>
      <c r="CD18" s="11"/>
      <c r="CE18" s="12" t="s">
        <v>73</v>
      </c>
      <c r="CF18" s="13"/>
      <c r="CG18" s="13"/>
      <c r="CH18" s="13"/>
      <c r="CI18" s="13"/>
      <c r="CJ18" s="13"/>
      <c r="CK18" s="13"/>
      <c r="CL18" s="13"/>
      <c r="CM18" s="13"/>
      <c r="CN18" s="14"/>
      <c r="CO18" s="1"/>
      <c r="CP18" s="2"/>
      <c r="CQ18" s="2"/>
      <c r="CR18" s="2"/>
      <c r="CS18" s="2"/>
      <c r="CT18" s="2"/>
      <c r="CU18" s="2"/>
      <c r="CV18" s="3"/>
      <c r="CW18" s="15">
        <v>357454.8</v>
      </c>
      <c r="CX18" s="15"/>
      <c r="CY18" s="15"/>
      <c r="CZ18" s="15"/>
      <c r="DA18" s="15"/>
      <c r="DB18" s="15"/>
      <c r="DC18" s="15"/>
      <c r="DD18" s="15"/>
      <c r="DE18" s="15">
        <f t="shared" si="1"/>
        <v>357454.8</v>
      </c>
      <c r="DF18" s="15"/>
      <c r="DG18" s="15"/>
      <c r="DH18" s="15"/>
      <c r="DI18" s="15"/>
      <c r="DJ18" s="15"/>
      <c r="DK18" s="15"/>
      <c r="DL18" s="15"/>
    </row>
    <row r="19" spans="1:116" ht="12.75" customHeight="1">
      <c r="A19" s="29" t="s">
        <v>76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1"/>
      <c r="T19" s="11" t="s">
        <v>70</v>
      </c>
      <c r="U19" s="11"/>
      <c r="V19" s="11"/>
      <c r="W19" s="11"/>
      <c r="X19" s="11"/>
      <c r="Y19" s="12" t="s">
        <v>73</v>
      </c>
      <c r="Z19" s="13"/>
      <c r="AA19" s="13"/>
      <c r="AB19" s="13"/>
      <c r="AC19" s="13"/>
      <c r="AD19" s="13"/>
      <c r="AE19" s="13"/>
      <c r="AF19" s="13"/>
      <c r="AG19" s="13"/>
      <c r="AH19" s="14"/>
      <c r="AI19" s="1"/>
      <c r="AJ19" s="2"/>
      <c r="AK19" s="2"/>
      <c r="AL19" s="2"/>
      <c r="AM19" s="2"/>
      <c r="AN19" s="2"/>
      <c r="AO19" s="2"/>
      <c r="AP19" s="3"/>
      <c r="AQ19" s="15">
        <v>154094.39999999999</v>
      </c>
      <c r="AR19" s="15"/>
      <c r="AS19" s="15"/>
      <c r="AT19" s="15"/>
      <c r="AU19" s="15"/>
      <c r="AV19" s="15"/>
      <c r="AW19" s="15"/>
      <c r="AX19" s="15"/>
      <c r="AY19" s="15">
        <f t="shared" si="0"/>
        <v>154094.39999999999</v>
      </c>
      <c r="AZ19" s="15"/>
      <c r="BA19" s="15"/>
      <c r="BB19" s="15"/>
      <c r="BC19" s="15"/>
      <c r="BD19" s="15"/>
      <c r="BE19" s="15"/>
      <c r="BF19" s="15"/>
      <c r="BG19" s="29" t="s">
        <v>76</v>
      </c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1"/>
      <c r="BZ19" s="11" t="s">
        <v>70</v>
      </c>
      <c r="CA19" s="11"/>
      <c r="CB19" s="11"/>
      <c r="CC19" s="11"/>
      <c r="CD19" s="11"/>
      <c r="CE19" s="12" t="s">
        <v>73</v>
      </c>
      <c r="CF19" s="13"/>
      <c r="CG19" s="13"/>
      <c r="CH19" s="13"/>
      <c r="CI19" s="13"/>
      <c r="CJ19" s="13"/>
      <c r="CK19" s="13"/>
      <c r="CL19" s="13"/>
      <c r="CM19" s="13"/>
      <c r="CN19" s="14"/>
      <c r="CO19" s="1"/>
      <c r="CP19" s="2"/>
      <c r="CQ19" s="2"/>
      <c r="CR19" s="2"/>
      <c r="CS19" s="2"/>
      <c r="CT19" s="2"/>
      <c r="CU19" s="2"/>
      <c r="CV19" s="3"/>
      <c r="CW19" s="15">
        <v>154094.39999999999</v>
      </c>
      <c r="CX19" s="15"/>
      <c r="CY19" s="15"/>
      <c r="CZ19" s="15"/>
      <c r="DA19" s="15"/>
      <c r="DB19" s="15"/>
      <c r="DC19" s="15"/>
      <c r="DD19" s="15"/>
      <c r="DE19" s="15">
        <f t="shared" si="1"/>
        <v>154094.39999999999</v>
      </c>
      <c r="DF19" s="15"/>
      <c r="DG19" s="15"/>
      <c r="DH19" s="15"/>
      <c r="DI19" s="15"/>
      <c r="DJ19" s="15"/>
      <c r="DK19" s="15"/>
      <c r="DL19" s="15"/>
    </row>
    <row r="20" spans="1:116" ht="12.7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2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8" t="s">
        <v>194</v>
      </c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10"/>
      <c r="BZ20" s="11" t="s">
        <v>70</v>
      </c>
      <c r="CA20" s="11"/>
      <c r="CB20" s="11"/>
      <c r="CC20" s="11"/>
      <c r="CD20" s="11"/>
      <c r="CE20" s="12" t="s">
        <v>73</v>
      </c>
      <c r="CF20" s="13"/>
      <c r="CG20" s="13"/>
      <c r="CH20" s="13"/>
      <c r="CI20" s="13"/>
      <c r="CJ20" s="13"/>
      <c r="CK20" s="13"/>
      <c r="CL20" s="13"/>
      <c r="CM20" s="13"/>
      <c r="CN20" s="14"/>
      <c r="CO20" s="1"/>
      <c r="CP20" s="2"/>
      <c r="CQ20" s="2"/>
      <c r="CR20" s="2"/>
      <c r="CS20" s="2"/>
      <c r="CT20" s="2"/>
      <c r="CU20" s="2"/>
      <c r="CV20" s="3"/>
      <c r="CW20" s="15">
        <v>199000</v>
      </c>
      <c r="CX20" s="15"/>
      <c r="CY20" s="15"/>
      <c r="CZ20" s="15"/>
      <c r="DA20" s="15"/>
      <c r="DB20" s="15"/>
      <c r="DC20" s="15"/>
      <c r="DD20" s="15"/>
      <c r="DE20" s="15">
        <f t="shared" si="1"/>
        <v>199000</v>
      </c>
      <c r="DF20" s="15"/>
      <c r="DG20" s="15"/>
      <c r="DH20" s="15"/>
      <c r="DI20" s="15"/>
      <c r="DJ20" s="15"/>
      <c r="DK20" s="15"/>
      <c r="DL20" s="15"/>
    </row>
    <row r="21" spans="1:116">
      <c r="A21" s="32" t="s">
        <v>87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4"/>
      <c r="T21" s="20"/>
      <c r="U21" s="20"/>
      <c r="V21" s="20"/>
      <c r="W21" s="20"/>
      <c r="X21" s="20"/>
      <c r="Y21" s="32"/>
      <c r="Z21" s="33"/>
      <c r="AA21" s="33"/>
      <c r="AB21" s="33"/>
      <c r="AC21" s="33"/>
      <c r="AD21" s="33"/>
      <c r="AE21" s="33"/>
      <c r="AF21" s="33"/>
      <c r="AG21" s="33"/>
      <c r="AH21" s="34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32" t="s">
        <v>87</v>
      </c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20"/>
      <c r="CA21" s="20"/>
      <c r="CB21" s="20"/>
      <c r="CC21" s="20"/>
      <c r="CD21" s="20"/>
      <c r="CE21" s="32"/>
      <c r="CF21" s="33"/>
      <c r="CG21" s="33"/>
      <c r="CH21" s="33"/>
      <c r="CI21" s="33"/>
      <c r="CJ21" s="33"/>
      <c r="CK21" s="33"/>
      <c r="CL21" s="33"/>
      <c r="CM21" s="33"/>
      <c r="CN21" s="34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</row>
    <row r="22" spans="1:116" ht="12.75" customHeight="1">
      <c r="A22" s="29" t="s">
        <v>164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11" t="s">
        <v>88</v>
      </c>
      <c r="U22" s="11"/>
      <c r="V22" s="11"/>
      <c r="W22" s="11"/>
      <c r="X22" s="11"/>
      <c r="Y22" s="12" t="s">
        <v>84</v>
      </c>
      <c r="Z22" s="23"/>
      <c r="AA22" s="23"/>
      <c r="AB22" s="23"/>
      <c r="AC22" s="23"/>
      <c r="AD22" s="23"/>
      <c r="AE22" s="23"/>
      <c r="AF22" s="23"/>
      <c r="AG22" s="23"/>
      <c r="AH22" s="24"/>
      <c r="AI22" s="15">
        <v>0</v>
      </c>
      <c r="AJ22" s="15"/>
      <c r="AK22" s="15"/>
      <c r="AL22" s="15"/>
      <c r="AM22" s="15"/>
      <c r="AN22" s="15"/>
      <c r="AO22" s="15"/>
      <c r="AP22" s="15"/>
      <c r="AQ22" s="11">
        <v>1</v>
      </c>
      <c r="AR22" s="11"/>
      <c r="AS22" s="11"/>
      <c r="AT22" s="11"/>
      <c r="AU22" s="11"/>
      <c r="AV22" s="11"/>
      <c r="AW22" s="11"/>
      <c r="AX22" s="11"/>
      <c r="AY22" s="11">
        <f>AQ22</f>
        <v>1</v>
      </c>
      <c r="AZ22" s="11"/>
      <c r="BA22" s="11"/>
      <c r="BB22" s="11"/>
      <c r="BC22" s="11"/>
      <c r="BD22" s="11"/>
      <c r="BE22" s="11"/>
      <c r="BF22" s="11"/>
      <c r="BG22" s="29" t="s">
        <v>164</v>
      </c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1"/>
      <c r="BZ22" s="11" t="s">
        <v>88</v>
      </c>
      <c r="CA22" s="11"/>
      <c r="CB22" s="11"/>
      <c r="CC22" s="11"/>
      <c r="CD22" s="11"/>
      <c r="CE22" s="12" t="s">
        <v>84</v>
      </c>
      <c r="CF22" s="23"/>
      <c r="CG22" s="23"/>
      <c r="CH22" s="23"/>
      <c r="CI22" s="23"/>
      <c r="CJ22" s="23"/>
      <c r="CK22" s="23"/>
      <c r="CL22" s="23"/>
      <c r="CM22" s="23"/>
      <c r="CN22" s="24"/>
      <c r="CO22" s="15">
        <v>0</v>
      </c>
      <c r="CP22" s="15"/>
      <c r="CQ22" s="15"/>
      <c r="CR22" s="15"/>
      <c r="CS22" s="15"/>
      <c r="CT22" s="15"/>
      <c r="CU22" s="15"/>
      <c r="CV22" s="15"/>
      <c r="CW22" s="11">
        <v>1</v>
      </c>
      <c r="CX22" s="11"/>
      <c r="CY22" s="11"/>
      <c r="CZ22" s="11"/>
      <c r="DA22" s="11"/>
      <c r="DB22" s="11"/>
      <c r="DC22" s="11"/>
      <c r="DD22" s="11"/>
      <c r="DE22" s="11">
        <f>CW22</f>
        <v>1</v>
      </c>
      <c r="DF22" s="11"/>
      <c r="DG22" s="11"/>
      <c r="DH22" s="11"/>
      <c r="DI22" s="11"/>
      <c r="DJ22" s="11"/>
      <c r="DK22" s="11"/>
      <c r="DL22" s="11"/>
    </row>
    <row r="23" spans="1:116" ht="12.75" customHeight="1">
      <c r="A23" s="29" t="s">
        <v>89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1" t="s">
        <v>148</v>
      </c>
      <c r="U23" s="11"/>
      <c r="V23" s="11"/>
      <c r="W23" s="11"/>
      <c r="X23" s="11"/>
      <c r="Y23" s="12" t="s">
        <v>84</v>
      </c>
      <c r="Z23" s="23"/>
      <c r="AA23" s="23"/>
      <c r="AB23" s="23"/>
      <c r="AC23" s="23"/>
      <c r="AD23" s="23"/>
      <c r="AE23" s="23"/>
      <c r="AF23" s="23"/>
      <c r="AG23" s="23"/>
      <c r="AH23" s="24"/>
      <c r="AI23" s="15">
        <v>0</v>
      </c>
      <c r="AJ23" s="15"/>
      <c r="AK23" s="15"/>
      <c r="AL23" s="15"/>
      <c r="AM23" s="15"/>
      <c r="AN23" s="15"/>
      <c r="AO23" s="15"/>
      <c r="AP23" s="15"/>
      <c r="AQ23" s="11">
        <v>7</v>
      </c>
      <c r="AR23" s="11"/>
      <c r="AS23" s="11"/>
      <c r="AT23" s="11"/>
      <c r="AU23" s="11"/>
      <c r="AV23" s="11"/>
      <c r="AW23" s="11"/>
      <c r="AX23" s="11"/>
      <c r="AY23" s="11">
        <f t="shared" ref="AY23:AY33" si="2">AQ23</f>
        <v>7</v>
      </c>
      <c r="AZ23" s="11"/>
      <c r="BA23" s="11"/>
      <c r="BB23" s="11"/>
      <c r="BC23" s="11"/>
      <c r="BD23" s="11"/>
      <c r="BE23" s="11"/>
      <c r="BF23" s="11"/>
      <c r="BG23" s="29" t="s">
        <v>89</v>
      </c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1"/>
      <c r="BZ23" s="11" t="s">
        <v>148</v>
      </c>
      <c r="CA23" s="11"/>
      <c r="CB23" s="11"/>
      <c r="CC23" s="11"/>
      <c r="CD23" s="11"/>
      <c r="CE23" s="12" t="s">
        <v>84</v>
      </c>
      <c r="CF23" s="23"/>
      <c r="CG23" s="23"/>
      <c r="CH23" s="23"/>
      <c r="CI23" s="23"/>
      <c r="CJ23" s="23"/>
      <c r="CK23" s="23"/>
      <c r="CL23" s="23"/>
      <c r="CM23" s="23"/>
      <c r="CN23" s="24"/>
      <c r="CO23" s="15">
        <v>0</v>
      </c>
      <c r="CP23" s="15"/>
      <c r="CQ23" s="15"/>
      <c r="CR23" s="15"/>
      <c r="CS23" s="15"/>
      <c r="CT23" s="15"/>
      <c r="CU23" s="15"/>
      <c r="CV23" s="15"/>
      <c r="CW23" s="11">
        <v>7</v>
      </c>
      <c r="CX23" s="11"/>
      <c r="CY23" s="11"/>
      <c r="CZ23" s="11"/>
      <c r="DA23" s="11"/>
      <c r="DB23" s="11"/>
      <c r="DC23" s="11"/>
      <c r="DD23" s="11"/>
      <c r="DE23" s="11">
        <f t="shared" ref="DE23:DE33" si="3">CW23</f>
        <v>7</v>
      </c>
      <c r="DF23" s="11"/>
      <c r="DG23" s="11"/>
      <c r="DH23" s="11"/>
      <c r="DI23" s="11"/>
      <c r="DJ23" s="11"/>
      <c r="DK23" s="11"/>
      <c r="DL23" s="11"/>
    </row>
    <row r="24" spans="1:116" ht="12.75" customHeight="1">
      <c r="A24" s="29" t="s">
        <v>90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11" t="s">
        <v>148</v>
      </c>
      <c r="U24" s="11"/>
      <c r="V24" s="11"/>
      <c r="W24" s="11"/>
      <c r="X24" s="11"/>
      <c r="Y24" s="12" t="s">
        <v>84</v>
      </c>
      <c r="Z24" s="23"/>
      <c r="AA24" s="23"/>
      <c r="AB24" s="23"/>
      <c r="AC24" s="23"/>
      <c r="AD24" s="23"/>
      <c r="AE24" s="23"/>
      <c r="AF24" s="23"/>
      <c r="AG24" s="23"/>
      <c r="AH24" s="24"/>
      <c r="AI24" s="15">
        <v>0</v>
      </c>
      <c r="AJ24" s="15"/>
      <c r="AK24" s="15"/>
      <c r="AL24" s="15"/>
      <c r="AM24" s="15"/>
      <c r="AN24" s="15"/>
      <c r="AO24" s="15"/>
      <c r="AP24" s="15"/>
      <c r="AQ24" s="11">
        <v>9</v>
      </c>
      <c r="AR24" s="11"/>
      <c r="AS24" s="11"/>
      <c r="AT24" s="11"/>
      <c r="AU24" s="11"/>
      <c r="AV24" s="11"/>
      <c r="AW24" s="11"/>
      <c r="AX24" s="11"/>
      <c r="AY24" s="11">
        <f t="shared" si="2"/>
        <v>9</v>
      </c>
      <c r="AZ24" s="11"/>
      <c r="BA24" s="11"/>
      <c r="BB24" s="11"/>
      <c r="BC24" s="11"/>
      <c r="BD24" s="11"/>
      <c r="BE24" s="11"/>
      <c r="BF24" s="11"/>
      <c r="BG24" s="29" t="s">
        <v>90</v>
      </c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1"/>
      <c r="BZ24" s="11" t="s">
        <v>148</v>
      </c>
      <c r="CA24" s="11"/>
      <c r="CB24" s="11"/>
      <c r="CC24" s="11"/>
      <c r="CD24" s="11"/>
      <c r="CE24" s="12" t="s">
        <v>84</v>
      </c>
      <c r="CF24" s="23"/>
      <c r="CG24" s="23"/>
      <c r="CH24" s="23"/>
      <c r="CI24" s="23"/>
      <c r="CJ24" s="23"/>
      <c r="CK24" s="23"/>
      <c r="CL24" s="23"/>
      <c r="CM24" s="23"/>
      <c r="CN24" s="24"/>
      <c r="CO24" s="15">
        <v>0</v>
      </c>
      <c r="CP24" s="15"/>
      <c r="CQ24" s="15"/>
      <c r="CR24" s="15"/>
      <c r="CS24" s="15"/>
      <c r="CT24" s="15"/>
      <c r="CU24" s="15"/>
      <c r="CV24" s="15"/>
      <c r="CW24" s="11">
        <v>9</v>
      </c>
      <c r="CX24" s="11"/>
      <c r="CY24" s="11"/>
      <c r="CZ24" s="11"/>
      <c r="DA24" s="11"/>
      <c r="DB24" s="11"/>
      <c r="DC24" s="11"/>
      <c r="DD24" s="11"/>
      <c r="DE24" s="11">
        <f t="shared" si="3"/>
        <v>9</v>
      </c>
      <c r="DF24" s="11"/>
      <c r="DG24" s="11"/>
      <c r="DH24" s="11"/>
      <c r="DI24" s="11"/>
      <c r="DJ24" s="11"/>
      <c r="DK24" s="11"/>
      <c r="DL24" s="11"/>
    </row>
    <row r="25" spans="1:116" ht="12.75" customHeight="1">
      <c r="A25" s="29" t="s">
        <v>92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  <c r="T25" s="11" t="s">
        <v>148</v>
      </c>
      <c r="U25" s="11"/>
      <c r="V25" s="11"/>
      <c r="W25" s="11"/>
      <c r="X25" s="11"/>
      <c r="Y25" s="12" t="s">
        <v>84</v>
      </c>
      <c r="Z25" s="23"/>
      <c r="AA25" s="23"/>
      <c r="AB25" s="23"/>
      <c r="AC25" s="23"/>
      <c r="AD25" s="23"/>
      <c r="AE25" s="23"/>
      <c r="AF25" s="23"/>
      <c r="AG25" s="23"/>
      <c r="AH25" s="24"/>
      <c r="AI25" s="15">
        <v>0</v>
      </c>
      <c r="AJ25" s="15"/>
      <c r="AK25" s="15"/>
      <c r="AL25" s="15"/>
      <c r="AM25" s="15"/>
      <c r="AN25" s="15"/>
      <c r="AO25" s="15"/>
      <c r="AP25" s="15"/>
      <c r="AQ25" s="11">
        <f>6+5</f>
        <v>11</v>
      </c>
      <c r="AR25" s="11"/>
      <c r="AS25" s="11"/>
      <c r="AT25" s="11"/>
      <c r="AU25" s="11"/>
      <c r="AV25" s="11"/>
      <c r="AW25" s="11"/>
      <c r="AX25" s="11"/>
      <c r="AY25" s="11">
        <f t="shared" si="2"/>
        <v>11</v>
      </c>
      <c r="AZ25" s="11"/>
      <c r="BA25" s="11"/>
      <c r="BB25" s="11"/>
      <c r="BC25" s="11"/>
      <c r="BD25" s="11"/>
      <c r="BE25" s="11"/>
      <c r="BF25" s="11"/>
      <c r="BG25" s="29" t="s">
        <v>92</v>
      </c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1"/>
      <c r="BZ25" s="11" t="s">
        <v>148</v>
      </c>
      <c r="CA25" s="11"/>
      <c r="CB25" s="11"/>
      <c r="CC25" s="11"/>
      <c r="CD25" s="11"/>
      <c r="CE25" s="12" t="s">
        <v>84</v>
      </c>
      <c r="CF25" s="23"/>
      <c r="CG25" s="23"/>
      <c r="CH25" s="23"/>
      <c r="CI25" s="23"/>
      <c r="CJ25" s="23"/>
      <c r="CK25" s="23"/>
      <c r="CL25" s="23"/>
      <c r="CM25" s="23"/>
      <c r="CN25" s="24"/>
      <c r="CO25" s="15">
        <v>0</v>
      </c>
      <c r="CP25" s="15"/>
      <c r="CQ25" s="15"/>
      <c r="CR25" s="15"/>
      <c r="CS25" s="15"/>
      <c r="CT25" s="15"/>
      <c r="CU25" s="15"/>
      <c r="CV25" s="15"/>
      <c r="CW25" s="11">
        <f>6+5</f>
        <v>11</v>
      </c>
      <c r="CX25" s="11"/>
      <c r="CY25" s="11"/>
      <c r="CZ25" s="11"/>
      <c r="DA25" s="11"/>
      <c r="DB25" s="11"/>
      <c r="DC25" s="11"/>
      <c r="DD25" s="11"/>
      <c r="DE25" s="11">
        <f t="shared" si="3"/>
        <v>11</v>
      </c>
      <c r="DF25" s="11"/>
      <c r="DG25" s="11"/>
      <c r="DH25" s="11"/>
      <c r="DI25" s="11"/>
      <c r="DJ25" s="11"/>
      <c r="DK25" s="11"/>
      <c r="DL25" s="11"/>
    </row>
    <row r="26" spans="1:116" ht="12.75" customHeight="1">
      <c r="A26" s="29" t="s">
        <v>93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11" t="s">
        <v>148</v>
      </c>
      <c r="U26" s="11"/>
      <c r="V26" s="11"/>
      <c r="W26" s="11"/>
      <c r="X26" s="11"/>
      <c r="Y26" s="12" t="s">
        <v>84</v>
      </c>
      <c r="Z26" s="23"/>
      <c r="AA26" s="23"/>
      <c r="AB26" s="23"/>
      <c r="AC26" s="23"/>
      <c r="AD26" s="23"/>
      <c r="AE26" s="23"/>
      <c r="AF26" s="23"/>
      <c r="AG26" s="23"/>
      <c r="AH26" s="24"/>
      <c r="AI26" s="15">
        <v>0</v>
      </c>
      <c r="AJ26" s="15"/>
      <c r="AK26" s="15"/>
      <c r="AL26" s="15"/>
      <c r="AM26" s="15"/>
      <c r="AN26" s="15"/>
      <c r="AO26" s="15"/>
      <c r="AP26" s="15"/>
      <c r="AQ26" s="11">
        <f>21+20</f>
        <v>41</v>
      </c>
      <c r="AR26" s="11"/>
      <c r="AS26" s="11"/>
      <c r="AT26" s="11"/>
      <c r="AU26" s="11"/>
      <c r="AV26" s="11"/>
      <c r="AW26" s="11"/>
      <c r="AX26" s="11"/>
      <c r="AY26" s="11">
        <f t="shared" si="2"/>
        <v>41</v>
      </c>
      <c r="AZ26" s="11"/>
      <c r="BA26" s="11"/>
      <c r="BB26" s="11"/>
      <c r="BC26" s="11"/>
      <c r="BD26" s="11"/>
      <c r="BE26" s="11"/>
      <c r="BF26" s="11"/>
      <c r="BG26" s="29" t="s">
        <v>93</v>
      </c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1"/>
      <c r="BZ26" s="11" t="s">
        <v>148</v>
      </c>
      <c r="CA26" s="11"/>
      <c r="CB26" s="11"/>
      <c r="CC26" s="11"/>
      <c r="CD26" s="11"/>
      <c r="CE26" s="12" t="s">
        <v>84</v>
      </c>
      <c r="CF26" s="23"/>
      <c r="CG26" s="23"/>
      <c r="CH26" s="23"/>
      <c r="CI26" s="23"/>
      <c r="CJ26" s="23"/>
      <c r="CK26" s="23"/>
      <c r="CL26" s="23"/>
      <c r="CM26" s="23"/>
      <c r="CN26" s="24"/>
      <c r="CO26" s="15">
        <v>0</v>
      </c>
      <c r="CP26" s="15"/>
      <c r="CQ26" s="15"/>
      <c r="CR26" s="15"/>
      <c r="CS26" s="15"/>
      <c r="CT26" s="15"/>
      <c r="CU26" s="15"/>
      <c r="CV26" s="15"/>
      <c r="CW26" s="11">
        <f>21+20</f>
        <v>41</v>
      </c>
      <c r="CX26" s="11"/>
      <c r="CY26" s="11"/>
      <c r="CZ26" s="11"/>
      <c r="DA26" s="11"/>
      <c r="DB26" s="11"/>
      <c r="DC26" s="11"/>
      <c r="DD26" s="11"/>
      <c r="DE26" s="11">
        <f t="shared" si="3"/>
        <v>41</v>
      </c>
      <c r="DF26" s="11"/>
      <c r="DG26" s="11"/>
      <c r="DH26" s="11"/>
      <c r="DI26" s="11"/>
      <c r="DJ26" s="11"/>
      <c r="DK26" s="11"/>
      <c r="DL26" s="11"/>
    </row>
    <row r="27" spans="1:116" ht="12.75" customHeight="1">
      <c r="A27" s="29" t="s">
        <v>94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11" t="s">
        <v>148</v>
      </c>
      <c r="U27" s="11"/>
      <c r="V27" s="11"/>
      <c r="W27" s="11"/>
      <c r="X27" s="11"/>
      <c r="Y27" s="12" t="s">
        <v>84</v>
      </c>
      <c r="Z27" s="23"/>
      <c r="AA27" s="23"/>
      <c r="AB27" s="23"/>
      <c r="AC27" s="23"/>
      <c r="AD27" s="23"/>
      <c r="AE27" s="23"/>
      <c r="AF27" s="23"/>
      <c r="AG27" s="23"/>
      <c r="AH27" s="24"/>
      <c r="AI27" s="15">
        <v>0</v>
      </c>
      <c r="AJ27" s="15"/>
      <c r="AK27" s="15"/>
      <c r="AL27" s="15"/>
      <c r="AM27" s="15"/>
      <c r="AN27" s="15"/>
      <c r="AO27" s="15"/>
      <c r="AP27" s="15"/>
      <c r="AQ27" s="11">
        <f>10</f>
        <v>10</v>
      </c>
      <c r="AR27" s="11"/>
      <c r="AS27" s="11"/>
      <c r="AT27" s="11"/>
      <c r="AU27" s="11"/>
      <c r="AV27" s="11"/>
      <c r="AW27" s="11"/>
      <c r="AX27" s="11"/>
      <c r="AY27" s="11">
        <f t="shared" si="2"/>
        <v>10</v>
      </c>
      <c r="AZ27" s="11"/>
      <c r="BA27" s="11"/>
      <c r="BB27" s="11"/>
      <c r="BC27" s="11"/>
      <c r="BD27" s="11"/>
      <c r="BE27" s="11"/>
      <c r="BF27" s="11"/>
      <c r="BG27" s="29" t="s">
        <v>94</v>
      </c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1"/>
      <c r="BZ27" s="11" t="s">
        <v>148</v>
      </c>
      <c r="CA27" s="11"/>
      <c r="CB27" s="11"/>
      <c r="CC27" s="11"/>
      <c r="CD27" s="11"/>
      <c r="CE27" s="12" t="s">
        <v>84</v>
      </c>
      <c r="CF27" s="23"/>
      <c r="CG27" s="23"/>
      <c r="CH27" s="23"/>
      <c r="CI27" s="23"/>
      <c r="CJ27" s="23"/>
      <c r="CK27" s="23"/>
      <c r="CL27" s="23"/>
      <c r="CM27" s="23"/>
      <c r="CN27" s="24"/>
      <c r="CO27" s="15">
        <v>0</v>
      </c>
      <c r="CP27" s="15"/>
      <c r="CQ27" s="15"/>
      <c r="CR27" s="15"/>
      <c r="CS27" s="15"/>
      <c r="CT27" s="15"/>
      <c r="CU27" s="15"/>
      <c r="CV27" s="15"/>
      <c r="CW27" s="11">
        <f>10</f>
        <v>10</v>
      </c>
      <c r="CX27" s="11"/>
      <c r="CY27" s="11"/>
      <c r="CZ27" s="11"/>
      <c r="DA27" s="11"/>
      <c r="DB27" s="11"/>
      <c r="DC27" s="11"/>
      <c r="DD27" s="11"/>
      <c r="DE27" s="11">
        <f t="shared" si="3"/>
        <v>10</v>
      </c>
      <c r="DF27" s="11"/>
      <c r="DG27" s="11"/>
      <c r="DH27" s="11"/>
      <c r="DI27" s="11"/>
      <c r="DJ27" s="11"/>
      <c r="DK27" s="11"/>
      <c r="DL27" s="11"/>
    </row>
    <row r="28" spans="1:116" ht="12.75" customHeight="1">
      <c r="A28" s="29" t="s">
        <v>95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11" t="s">
        <v>148</v>
      </c>
      <c r="U28" s="11"/>
      <c r="V28" s="11"/>
      <c r="W28" s="11"/>
      <c r="X28" s="11"/>
      <c r="Y28" s="12" t="s">
        <v>84</v>
      </c>
      <c r="Z28" s="23"/>
      <c r="AA28" s="23"/>
      <c r="AB28" s="23"/>
      <c r="AC28" s="23"/>
      <c r="AD28" s="23"/>
      <c r="AE28" s="23"/>
      <c r="AF28" s="23"/>
      <c r="AG28" s="23"/>
      <c r="AH28" s="24"/>
      <c r="AI28" s="15">
        <v>0</v>
      </c>
      <c r="AJ28" s="15"/>
      <c r="AK28" s="15"/>
      <c r="AL28" s="15"/>
      <c r="AM28" s="15"/>
      <c r="AN28" s="15"/>
      <c r="AO28" s="15"/>
      <c r="AP28" s="15"/>
      <c r="AQ28" s="11">
        <f>16+5</f>
        <v>21</v>
      </c>
      <c r="AR28" s="11"/>
      <c r="AS28" s="11"/>
      <c r="AT28" s="11"/>
      <c r="AU28" s="11"/>
      <c r="AV28" s="11"/>
      <c r="AW28" s="11"/>
      <c r="AX28" s="11"/>
      <c r="AY28" s="11">
        <f t="shared" si="2"/>
        <v>21</v>
      </c>
      <c r="AZ28" s="11"/>
      <c r="BA28" s="11"/>
      <c r="BB28" s="11"/>
      <c r="BC28" s="11"/>
      <c r="BD28" s="11"/>
      <c r="BE28" s="11"/>
      <c r="BF28" s="11"/>
      <c r="BG28" s="29" t="s">
        <v>95</v>
      </c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1"/>
      <c r="BZ28" s="11" t="s">
        <v>148</v>
      </c>
      <c r="CA28" s="11"/>
      <c r="CB28" s="11"/>
      <c r="CC28" s="11"/>
      <c r="CD28" s="11"/>
      <c r="CE28" s="12" t="s">
        <v>84</v>
      </c>
      <c r="CF28" s="23"/>
      <c r="CG28" s="23"/>
      <c r="CH28" s="23"/>
      <c r="CI28" s="23"/>
      <c r="CJ28" s="23"/>
      <c r="CK28" s="23"/>
      <c r="CL28" s="23"/>
      <c r="CM28" s="23"/>
      <c r="CN28" s="24"/>
      <c r="CO28" s="15">
        <v>0</v>
      </c>
      <c r="CP28" s="15"/>
      <c r="CQ28" s="15"/>
      <c r="CR28" s="15"/>
      <c r="CS28" s="15"/>
      <c r="CT28" s="15"/>
      <c r="CU28" s="15"/>
      <c r="CV28" s="15"/>
      <c r="CW28" s="11">
        <f>16+5</f>
        <v>21</v>
      </c>
      <c r="CX28" s="11"/>
      <c r="CY28" s="11"/>
      <c r="CZ28" s="11"/>
      <c r="DA28" s="11"/>
      <c r="DB28" s="11"/>
      <c r="DC28" s="11"/>
      <c r="DD28" s="11"/>
      <c r="DE28" s="11">
        <f t="shared" si="3"/>
        <v>21</v>
      </c>
      <c r="DF28" s="11"/>
      <c r="DG28" s="11"/>
      <c r="DH28" s="11"/>
      <c r="DI28" s="11"/>
      <c r="DJ28" s="11"/>
      <c r="DK28" s="11"/>
      <c r="DL28" s="11"/>
    </row>
    <row r="29" spans="1:116" ht="12.75" customHeight="1">
      <c r="A29" s="29" t="s">
        <v>96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1"/>
      <c r="T29" s="11" t="s">
        <v>148</v>
      </c>
      <c r="U29" s="11"/>
      <c r="V29" s="11"/>
      <c r="W29" s="11"/>
      <c r="X29" s="11"/>
      <c r="Y29" s="12" t="s">
        <v>84</v>
      </c>
      <c r="Z29" s="23"/>
      <c r="AA29" s="23"/>
      <c r="AB29" s="23"/>
      <c r="AC29" s="23"/>
      <c r="AD29" s="23"/>
      <c r="AE29" s="23"/>
      <c r="AF29" s="23"/>
      <c r="AG29" s="23"/>
      <c r="AH29" s="24"/>
      <c r="AI29" s="15">
        <v>0</v>
      </c>
      <c r="AJ29" s="15"/>
      <c r="AK29" s="15"/>
      <c r="AL29" s="15"/>
      <c r="AM29" s="15"/>
      <c r="AN29" s="15"/>
      <c r="AO29" s="15"/>
      <c r="AP29" s="15"/>
      <c r="AQ29" s="11">
        <f>11+4</f>
        <v>15</v>
      </c>
      <c r="AR29" s="11"/>
      <c r="AS29" s="11"/>
      <c r="AT29" s="11"/>
      <c r="AU29" s="11"/>
      <c r="AV29" s="11"/>
      <c r="AW29" s="11"/>
      <c r="AX29" s="11"/>
      <c r="AY29" s="11">
        <f t="shared" si="2"/>
        <v>15</v>
      </c>
      <c r="AZ29" s="11"/>
      <c r="BA29" s="11"/>
      <c r="BB29" s="11"/>
      <c r="BC29" s="11"/>
      <c r="BD29" s="11"/>
      <c r="BE29" s="11"/>
      <c r="BF29" s="11"/>
      <c r="BG29" s="29" t="s">
        <v>96</v>
      </c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1"/>
      <c r="BZ29" s="11" t="s">
        <v>148</v>
      </c>
      <c r="CA29" s="11"/>
      <c r="CB29" s="11"/>
      <c r="CC29" s="11"/>
      <c r="CD29" s="11"/>
      <c r="CE29" s="12" t="s">
        <v>84</v>
      </c>
      <c r="CF29" s="23"/>
      <c r="CG29" s="23"/>
      <c r="CH29" s="23"/>
      <c r="CI29" s="23"/>
      <c r="CJ29" s="23"/>
      <c r="CK29" s="23"/>
      <c r="CL29" s="23"/>
      <c r="CM29" s="23"/>
      <c r="CN29" s="24"/>
      <c r="CO29" s="15">
        <v>0</v>
      </c>
      <c r="CP29" s="15"/>
      <c r="CQ29" s="15"/>
      <c r="CR29" s="15"/>
      <c r="CS29" s="15"/>
      <c r="CT29" s="15"/>
      <c r="CU29" s="15"/>
      <c r="CV29" s="15"/>
      <c r="CW29" s="11">
        <f>11+4</f>
        <v>15</v>
      </c>
      <c r="CX29" s="11"/>
      <c r="CY29" s="11"/>
      <c r="CZ29" s="11"/>
      <c r="DA29" s="11"/>
      <c r="DB29" s="11"/>
      <c r="DC29" s="11"/>
      <c r="DD29" s="11"/>
      <c r="DE29" s="11">
        <f t="shared" si="3"/>
        <v>15</v>
      </c>
      <c r="DF29" s="11"/>
      <c r="DG29" s="11"/>
      <c r="DH29" s="11"/>
      <c r="DI29" s="11"/>
      <c r="DJ29" s="11"/>
      <c r="DK29" s="11"/>
      <c r="DL29" s="11"/>
    </row>
    <row r="30" spans="1:116" ht="12.75" customHeight="1">
      <c r="A30" s="29" t="s">
        <v>97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  <c r="T30" s="11" t="s">
        <v>148</v>
      </c>
      <c r="U30" s="11"/>
      <c r="V30" s="11"/>
      <c r="W30" s="11"/>
      <c r="X30" s="11"/>
      <c r="Y30" s="12" t="s">
        <v>84</v>
      </c>
      <c r="Z30" s="23"/>
      <c r="AA30" s="23"/>
      <c r="AB30" s="23"/>
      <c r="AC30" s="23"/>
      <c r="AD30" s="23"/>
      <c r="AE30" s="23"/>
      <c r="AF30" s="23"/>
      <c r="AG30" s="23"/>
      <c r="AH30" s="24"/>
      <c r="AI30" s="15">
        <v>0</v>
      </c>
      <c r="AJ30" s="15"/>
      <c r="AK30" s="15"/>
      <c r="AL30" s="15"/>
      <c r="AM30" s="15"/>
      <c r="AN30" s="15"/>
      <c r="AO30" s="15"/>
      <c r="AP30" s="15"/>
      <c r="AQ30" s="11">
        <f>2+2</f>
        <v>4</v>
      </c>
      <c r="AR30" s="11"/>
      <c r="AS30" s="11"/>
      <c r="AT30" s="11"/>
      <c r="AU30" s="11"/>
      <c r="AV30" s="11"/>
      <c r="AW30" s="11"/>
      <c r="AX30" s="11"/>
      <c r="AY30" s="11">
        <f t="shared" si="2"/>
        <v>4</v>
      </c>
      <c r="AZ30" s="11"/>
      <c r="BA30" s="11"/>
      <c r="BB30" s="11"/>
      <c r="BC30" s="11"/>
      <c r="BD30" s="11"/>
      <c r="BE30" s="11"/>
      <c r="BF30" s="11"/>
      <c r="BG30" s="29" t="s">
        <v>97</v>
      </c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1"/>
      <c r="BZ30" s="11" t="s">
        <v>148</v>
      </c>
      <c r="CA30" s="11"/>
      <c r="CB30" s="11"/>
      <c r="CC30" s="11"/>
      <c r="CD30" s="11"/>
      <c r="CE30" s="12" t="s">
        <v>84</v>
      </c>
      <c r="CF30" s="23"/>
      <c r="CG30" s="23"/>
      <c r="CH30" s="23"/>
      <c r="CI30" s="23"/>
      <c r="CJ30" s="23"/>
      <c r="CK30" s="23"/>
      <c r="CL30" s="23"/>
      <c r="CM30" s="23"/>
      <c r="CN30" s="24"/>
      <c r="CO30" s="15">
        <v>0</v>
      </c>
      <c r="CP30" s="15"/>
      <c r="CQ30" s="15"/>
      <c r="CR30" s="15"/>
      <c r="CS30" s="15"/>
      <c r="CT30" s="15"/>
      <c r="CU30" s="15"/>
      <c r="CV30" s="15"/>
      <c r="CW30" s="11">
        <f>2+2</f>
        <v>4</v>
      </c>
      <c r="CX30" s="11"/>
      <c r="CY30" s="11"/>
      <c r="CZ30" s="11"/>
      <c r="DA30" s="11"/>
      <c r="DB30" s="11"/>
      <c r="DC30" s="11"/>
      <c r="DD30" s="11"/>
      <c r="DE30" s="11">
        <f t="shared" si="3"/>
        <v>4</v>
      </c>
      <c r="DF30" s="11"/>
      <c r="DG30" s="11"/>
      <c r="DH30" s="11"/>
      <c r="DI30" s="11"/>
      <c r="DJ30" s="11"/>
      <c r="DK30" s="11"/>
      <c r="DL30" s="11"/>
    </row>
    <row r="31" spans="1:116" ht="12.75" customHeight="1">
      <c r="A31" s="29" t="s">
        <v>98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1" t="s">
        <v>148</v>
      </c>
      <c r="U31" s="11"/>
      <c r="V31" s="11"/>
      <c r="W31" s="11"/>
      <c r="X31" s="11"/>
      <c r="Y31" s="12" t="s">
        <v>84</v>
      </c>
      <c r="Z31" s="23"/>
      <c r="AA31" s="23"/>
      <c r="AB31" s="23"/>
      <c r="AC31" s="23"/>
      <c r="AD31" s="23"/>
      <c r="AE31" s="23"/>
      <c r="AF31" s="23"/>
      <c r="AG31" s="23"/>
      <c r="AH31" s="24"/>
      <c r="AI31" s="15">
        <v>0</v>
      </c>
      <c r="AJ31" s="15"/>
      <c r="AK31" s="15"/>
      <c r="AL31" s="15"/>
      <c r="AM31" s="15"/>
      <c r="AN31" s="15"/>
      <c r="AO31" s="15"/>
      <c r="AP31" s="15"/>
      <c r="AQ31" s="11">
        <f>14+5</f>
        <v>19</v>
      </c>
      <c r="AR31" s="11"/>
      <c r="AS31" s="11"/>
      <c r="AT31" s="11"/>
      <c r="AU31" s="11"/>
      <c r="AV31" s="11"/>
      <c r="AW31" s="11"/>
      <c r="AX31" s="11"/>
      <c r="AY31" s="11">
        <f t="shared" si="2"/>
        <v>19</v>
      </c>
      <c r="AZ31" s="11"/>
      <c r="BA31" s="11"/>
      <c r="BB31" s="11"/>
      <c r="BC31" s="11"/>
      <c r="BD31" s="11"/>
      <c r="BE31" s="11"/>
      <c r="BF31" s="11"/>
      <c r="BG31" s="29" t="s">
        <v>98</v>
      </c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1"/>
      <c r="BZ31" s="11" t="s">
        <v>148</v>
      </c>
      <c r="CA31" s="11"/>
      <c r="CB31" s="11"/>
      <c r="CC31" s="11"/>
      <c r="CD31" s="11"/>
      <c r="CE31" s="12" t="s">
        <v>84</v>
      </c>
      <c r="CF31" s="23"/>
      <c r="CG31" s="23"/>
      <c r="CH31" s="23"/>
      <c r="CI31" s="23"/>
      <c r="CJ31" s="23"/>
      <c r="CK31" s="23"/>
      <c r="CL31" s="23"/>
      <c r="CM31" s="23"/>
      <c r="CN31" s="24"/>
      <c r="CO31" s="15">
        <v>0</v>
      </c>
      <c r="CP31" s="15"/>
      <c r="CQ31" s="15"/>
      <c r="CR31" s="15"/>
      <c r="CS31" s="15"/>
      <c r="CT31" s="15"/>
      <c r="CU31" s="15"/>
      <c r="CV31" s="15"/>
      <c r="CW31" s="11">
        <f>14+5</f>
        <v>19</v>
      </c>
      <c r="CX31" s="11"/>
      <c r="CY31" s="11"/>
      <c r="CZ31" s="11"/>
      <c r="DA31" s="11"/>
      <c r="DB31" s="11"/>
      <c r="DC31" s="11"/>
      <c r="DD31" s="11"/>
      <c r="DE31" s="11">
        <f t="shared" si="3"/>
        <v>19</v>
      </c>
      <c r="DF31" s="11"/>
      <c r="DG31" s="11"/>
      <c r="DH31" s="11"/>
      <c r="DI31" s="11"/>
      <c r="DJ31" s="11"/>
      <c r="DK31" s="11"/>
      <c r="DL31" s="11"/>
    </row>
    <row r="32" spans="1:116" ht="12.75" customHeight="1">
      <c r="A32" s="29" t="s">
        <v>99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  <c r="T32" s="11" t="s">
        <v>148</v>
      </c>
      <c r="U32" s="11"/>
      <c r="V32" s="11"/>
      <c r="W32" s="11"/>
      <c r="X32" s="11"/>
      <c r="Y32" s="12" t="s">
        <v>84</v>
      </c>
      <c r="Z32" s="23"/>
      <c r="AA32" s="23"/>
      <c r="AB32" s="23"/>
      <c r="AC32" s="23"/>
      <c r="AD32" s="23"/>
      <c r="AE32" s="23"/>
      <c r="AF32" s="23"/>
      <c r="AG32" s="23"/>
      <c r="AH32" s="24"/>
      <c r="AI32" s="15">
        <v>0</v>
      </c>
      <c r="AJ32" s="15"/>
      <c r="AK32" s="15"/>
      <c r="AL32" s="15"/>
      <c r="AM32" s="15"/>
      <c r="AN32" s="15"/>
      <c r="AO32" s="15"/>
      <c r="AP32" s="15"/>
      <c r="AQ32" s="11">
        <f>11+5</f>
        <v>16</v>
      </c>
      <c r="AR32" s="11"/>
      <c r="AS32" s="11"/>
      <c r="AT32" s="11"/>
      <c r="AU32" s="11"/>
      <c r="AV32" s="11"/>
      <c r="AW32" s="11"/>
      <c r="AX32" s="11"/>
      <c r="AY32" s="11">
        <f t="shared" si="2"/>
        <v>16</v>
      </c>
      <c r="AZ32" s="11"/>
      <c r="BA32" s="11"/>
      <c r="BB32" s="11"/>
      <c r="BC32" s="11"/>
      <c r="BD32" s="11"/>
      <c r="BE32" s="11"/>
      <c r="BF32" s="11"/>
      <c r="BG32" s="29" t="s">
        <v>99</v>
      </c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1"/>
      <c r="BZ32" s="11" t="s">
        <v>148</v>
      </c>
      <c r="CA32" s="11"/>
      <c r="CB32" s="11"/>
      <c r="CC32" s="11"/>
      <c r="CD32" s="11"/>
      <c r="CE32" s="12" t="s">
        <v>84</v>
      </c>
      <c r="CF32" s="23"/>
      <c r="CG32" s="23"/>
      <c r="CH32" s="23"/>
      <c r="CI32" s="23"/>
      <c r="CJ32" s="23"/>
      <c r="CK32" s="23"/>
      <c r="CL32" s="23"/>
      <c r="CM32" s="23"/>
      <c r="CN32" s="24"/>
      <c r="CO32" s="15">
        <v>0</v>
      </c>
      <c r="CP32" s="15"/>
      <c r="CQ32" s="15"/>
      <c r="CR32" s="15"/>
      <c r="CS32" s="15"/>
      <c r="CT32" s="15"/>
      <c r="CU32" s="15"/>
      <c r="CV32" s="15"/>
      <c r="CW32" s="11">
        <f>11+5</f>
        <v>16</v>
      </c>
      <c r="CX32" s="11"/>
      <c r="CY32" s="11"/>
      <c r="CZ32" s="11"/>
      <c r="DA32" s="11"/>
      <c r="DB32" s="11"/>
      <c r="DC32" s="11"/>
      <c r="DD32" s="11"/>
      <c r="DE32" s="11">
        <f t="shared" si="3"/>
        <v>16</v>
      </c>
      <c r="DF32" s="11"/>
      <c r="DG32" s="11"/>
      <c r="DH32" s="11"/>
      <c r="DI32" s="11"/>
      <c r="DJ32" s="11"/>
      <c r="DK32" s="11"/>
      <c r="DL32" s="11"/>
    </row>
    <row r="33" spans="1:116" ht="12.75" customHeight="1">
      <c r="A33" s="29" t="s">
        <v>153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11" t="s">
        <v>148</v>
      </c>
      <c r="U33" s="11"/>
      <c r="V33" s="11"/>
      <c r="W33" s="11"/>
      <c r="X33" s="11"/>
      <c r="Y33" s="12" t="s">
        <v>84</v>
      </c>
      <c r="Z33" s="23"/>
      <c r="AA33" s="23"/>
      <c r="AB33" s="23"/>
      <c r="AC33" s="23"/>
      <c r="AD33" s="23"/>
      <c r="AE33" s="23"/>
      <c r="AF33" s="23"/>
      <c r="AG33" s="23"/>
      <c r="AH33" s="24"/>
      <c r="AI33" s="15">
        <v>0</v>
      </c>
      <c r="AJ33" s="15"/>
      <c r="AK33" s="15"/>
      <c r="AL33" s="15"/>
      <c r="AM33" s="15"/>
      <c r="AN33" s="15"/>
      <c r="AO33" s="15"/>
      <c r="AP33" s="15"/>
      <c r="AQ33" s="11">
        <f>5+5</f>
        <v>10</v>
      </c>
      <c r="AR33" s="11"/>
      <c r="AS33" s="11"/>
      <c r="AT33" s="11"/>
      <c r="AU33" s="11"/>
      <c r="AV33" s="11"/>
      <c r="AW33" s="11"/>
      <c r="AX33" s="11"/>
      <c r="AY33" s="11">
        <f t="shared" si="2"/>
        <v>10</v>
      </c>
      <c r="AZ33" s="11"/>
      <c r="BA33" s="11"/>
      <c r="BB33" s="11"/>
      <c r="BC33" s="11"/>
      <c r="BD33" s="11"/>
      <c r="BE33" s="11"/>
      <c r="BF33" s="11"/>
      <c r="BG33" s="29" t="s">
        <v>153</v>
      </c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1"/>
      <c r="BZ33" s="11" t="s">
        <v>148</v>
      </c>
      <c r="CA33" s="11"/>
      <c r="CB33" s="11"/>
      <c r="CC33" s="11"/>
      <c r="CD33" s="11"/>
      <c r="CE33" s="12" t="s">
        <v>84</v>
      </c>
      <c r="CF33" s="23"/>
      <c r="CG33" s="23"/>
      <c r="CH33" s="23"/>
      <c r="CI33" s="23"/>
      <c r="CJ33" s="23"/>
      <c r="CK33" s="23"/>
      <c r="CL33" s="23"/>
      <c r="CM33" s="23"/>
      <c r="CN33" s="24"/>
      <c r="CO33" s="15">
        <v>0</v>
      </c>
      <c r="CP33" s="15"/>
      <c r="CQ33" s="15"/>
      <c r="CR33" s="15"/>
      <c r="CS33" s="15"/>
      <c r="CT33" s="15"/>
      <c r="CU33" s="15"/>
      <c r="CV33" s="15"/>
      <c r="CW33" s="11">
        <f>5+5</f>
        <v>10</v>
      </c>
      <c r="CX33" s="11"/>
      <c r="CY33" s="11"/>
      <c r="CZ33" s="11"/>
      <c r="DA33" s="11"/>
      <c r="DB33" s="11"/>
      <c r="DC33" s="11"/>
      <c r="DD33" s="11"/>
      <c r="DE33" s="11">
        <f t="shared" si="3"/>
        <v>10</v>
      </c>
      <c r="DF33" s="11"/>
      <c r="DG33" s="11"/>
      <c r="DH33" s="11"/>
      <c r="DI33" s="11"/>
      <c r="DJ33" s="11"/>
      <c r="DK33" s="11"/>
      <c r="DL33" s="11"/>
    </row>
    <row r="34" spans="1:116" ht="12.75" customHeight="1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20"/>
      <c r="U34" s="20"/>
      <c r="V34" s="20"/>
      <c r="W34" s="20"/>
      <c r="X34" s="20"/>
      <c r="Y34" s="21"/>
      <c r="Z34" s="21"/>
      <c r="AA34" s="21"/>
      <c r="AB34" s="21"/>
      <c r="AC34" s="21"/>
      <c r="AD34" s="21"/>
      <c r="AE34" s="21"/>
      <c r="AF34" s="21"/>
      <c r="AG34" s="21"/>
      <c r="AH34" s="22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8" t="s">
        <v>195</v>
      </c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10"/>
      <c r="BZ34" s="11" t="s">
        <v>88</v>
      </c>
      <c r="CA34" s="11"/>
      <c r="CB34" s="11"/>
      <c r="CC34" s="11"/>
      <c r="CD34" s="11"/>
      <c r="CE34" s="12" t="s">
        <v>84</v>
      </c>
      <c r="CF34" s="23"/>
      <c r="CG34" s="23"/>
      <c r="CH34" s="23"/>
      <c r="CI34" s="23"/>
      <c r="CJ34" s="23"/>
      <c r="CK34" s="23"/>
      <c r="CL34" s="23"/>
      <c r="CM34" s="23"/>
      <c r="CN34" s="24"/>
      <c r="CO34" s="15">
        <v>0</v>
      </c>
      <c r="CP34" s="15"/>
      <c r="CQ34" s="15"/>
      <c r="CR34" s="15"/>
      <c r="CS34" s="15"/>
      <c r="CT34" s="15"/>
      <c r="CU34" s="15"/>
      <c r="CV34" s="15"/>
      <c r="CW34" s="11">
        <v>1</v>
      </c>
      <c r="CX34" s="11"/>
      <c r="CY34" s="11"/>
      <c r="CZ34" s="11"/>
      <c r="DA34" s="11"/>
      <c r="DB34" s="11"/>
      <c r="DC34" s="11"/>
      <c r="DD34" s="11"/>
      <c r="DE34" s="11">
        <f>CW34</f>
        <v>1</v>
      </c>
      <c r="DF34" s="11"/>
      <c r="DG34" s="11"/>
      <c r="DH34" s="11"/>
      <c r="DI34" s="11"/>
      <c r="DJ34" s="11"/>
      <c r="DK34" s="11"/>
      <c r="DL34" s="11"/>
    </row>
    <row r="35" spans="1:116" ht="12.75" customHeight="1">
      <c r="A35" s="32" t="s">
        <v>101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4"/>
      <c r="T35" s="20"/>
      <c r="U35" s="20"/>
      <c r="V35" s="20"/>
      <c r="W35" s="20"/>
      <c r="X35" s="20"/>
      <c r="Y35" s="32"/>
      <c r="Z35" s="33"/>
      <c r="AA35" s="33"/>
      <c r="AB35" s="33"/>
      <c r="AC35" s="33"/>
      <c r="AD35" s="33"/>
      <c r="AE35" s="33"/>
      <c r="AF35" s="33"/>
      <c r="AG35" s="33"/>
      <c r="AH35" s="34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32" t="s">
        <v>101</v>
      </c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4"/>
      <c r="BZ35" s="20"/>
      <c r="CA35" s="20"/>
      <c r="CB35" s="20"/>
      <c r="CC35" s="20"/>
      <c r="CD35" s="20"/>
      <c r="CE35" s="32"/>
      <c r="CF35" s="33"/>
      <c r="CG35" s="33"/>
      <c r="CH35" s="33"/>
      <c r="CI35" s="33"/>
      <c r="CJ35" s="33"/>
      <c r="CK35" s="33"/>
      <c r="CL35" s="33"/>
      <c r="CM35" s="33"/>
      <c r="CN35" s="34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</row>
    <row r="36" spans="1:116" ht="12.75" customHeight="1">
      <c r="A36" s="29" t="s">
        <v>165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11" t="s">
        <v>70</v>
      </c>
      <c r="U36" s="11"/>
      <c r="V36" s="11"/>
      <c r="W36" s="11"/>
      <c r="X36" s="11"/>
      <c r="Y36" s="12" t="s">
        <v>84</v>
      </c>
      <c r="Z36" s="13"/>
      <c r="AA36" s="13"/>
      <c r="AB36" s="13"/>
      <c r="AC36" s="13"/>
      <c r="AD36" s="13"/>
      <c r="AE36" s="13"/>
      <c r="AF36" s="13"/>
      <c r="AG36" s="13"/>
      <c r="AH36" s="14"/>
      <c r="AI36" s="15">
        <v>0</v>
      </c>
      <c r="AJ36" s="15"/>
      <c r="AK36" s="15"/>
      <c r="AL36" s="15"/>
      <c r="AM36" s="15"/>
      <c r="AN36" s="15"/>
      <c r="AO36" s="15"/>
      <c r="AP36" s="15"/>
      <c r="AQ36" s="15">
        <f t="shared" ref="AQ36:AQ42" si="4">AQ8/AQ22</f>
        <v>1273000</v>
      </c>
      <c r="AR36" s="15"/>
      <c r="AS36" s="15"/>
      <c r="AT36" s="15"/>
      <c r="AU36" s="15"/>
      <c r="AV36" s="15"/>
      <c r="AW36" s="15"/>
      <c r="AX36" s="15"/>
      <c r="AY36" s="15">
        <f>AQ36</f>
        <v>1273000</v>
      </c>
      <c r="AZ36" s="15"/>
      <c r="BA36" s="15"/>
      <c r="BB36" s="15"/>
      <c r="BC36" s="15"/>
      <c r="BD36" s="15"/>
      <c r="BE36" s="15"/>
      <c r="BF36" s="15"/>
      <c r="BG36" s="29" t="s">
        <v>165</v>
      </c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1"/>
      <c r="BZ36" s="11" t="s">
        <v>70</v>
      </c>
      <c r="CA36" s="11"/>
      <c r="CB36" s="11"/>
      <c r="CC36" s="11"/>
      <c r="CD36" s="11"/>
      <c r="CE36" s="12" t="s">
        <v>84</v>
      </c>
      <c r="CF36" s="13"/>
      <c r="CG36" s="13"/>
      <c r="CH36" s="13"/>
      <c r="CI36" s="13"/>
      <c r="CJ36" s="13"/>
      <c r="CK36" s="13"/>
      <c r="CL36" s="13"/>
      <c r="CM36" s="13"/>
      <c r="CN36" s="14"/>
      <c r="CO36" s="15">
        <v>0</v>
      </c>
      <c r="CP36" s="15"/>
      <c r="CQ36" s="15"/>
      <c r="CR36" s="15"/>
      <c r="CS36" s="15"/>
      <c r="CT36" s="15"/>
      <c r="CU36" s="15"/>
      <c r="CV36" s="15"/>
      <c r="CW36" s="15">
        <f t="shared" ref="CW36:CW42" si="5">CW8/CW22</f>
        <v>1074000</v>
      </c>
      <c r="CX36" s="15"/>
      <c r="CY36" s="15"/>
      <c r="CZ36" s="15"/>
      <c r="DA36" s="15"/>
      <c r="DB36" s="15"/>
      <c r="DC36" s="15"/>
      <c r="DD36" s="15"/>
      <c r="DE36" s="15">
        <f>CW36</f>
        <v>1074000</v>
      </c>
      <c r="DF36" s="15"/>
      <c r="DG36" s="15"/>
      <c r="DH36" s="15"/>
      <c r="DI36" s="15"/>
      <c r="DJ36" s="15"/>
      <c r="DK36" s="15"/>
      <c r="DL36" s="15"/>
    </row>
    <row r="37" spans="1:116" ht="12.75" customHeight="1">
      <c r="A37" s="29" t="s">
        <v>102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  <c r="T37" s="11" t="s">
        <v>70</v>
      </c>
      <c r="U37" s="11"/>
      <c r="V37" s="11"/>
      <c r="W37" s="11"/>
      <c r="X37" s="11"/>
      <c r="Y37" s="12" t="s">
        <v>84</v>
      </c>
      <c r="Z37" s="13"/>
      <c r="AA37" s="13"/>
      <c r="AB37" s="13"/>
      <c r="AC37" s="13"/>
      <c r="AD37" s="13"/>
      <c r="AE37" s="13"/>
      <c r="AF37" s="13"/>
      <c r="AG37" s="13"/>
      <c r="AH37" s="14"/>
      <c r="AI37" s="15">
        <v>0</v>
      </c>
      <c r="AJ37" s="15"/>
      <c r="AK37" s="15"/>
      <c r="AL37" s="15"/>
      <c r="AM37" s="15"/>
      <c r="AN37" s="15"/>
      <c r="AO37" s="15"/>
      <c r="AP37" s="15"/>
      <c r="AQ37" s="15">
        <f t="shared" si="4"/>
        <v>73785.428571428565</v>
      </c>
      <c r="AR37" s="15"/>
      <c r="AS37" s="15"/>
      <c r="AT37" s="15"/>
      <c r="AU37" s="15"/>
      <c r="AV37" s="15"/>
      <c r="AW37" s="15"/>
      <c r="AX37" s="15"/>
      <c r="AY37" s="15">
        <f t="shared" ref="AY37:AY47" si="6">AQ37</f>
        <v>73785.428571428565</v>
      </c>
      <c r="AZ37" s="15"/>
      <c r="BA37" s="15"/>
      <c r="BB37" s="15"/>
      <c r="BC37" s="15"/>
      <c r="BD37" s="15"/>
      <c r="BE37" s="15"/>
      <c r="BF37" s="15"/>
      <c r="BG37" s="29" t="s">
        <v>102</v>
      </c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1"/>
      <c r="BZ37" s="11" t="s">
        <v>70</v>
      </c>
      <c r="CA37" s="11"/>
      <c r="CB37" s="11"/>
      <c r="CC37" s="11"/>
      <c r="CD37" s="11"/>
      <c r="CE37" s="12" t="s">
        <v>84</v>
      </c>
      <c r="CF37" s="13"/>
      <c r="CG37" s="13"/>
      <c r="CH37" s="13"/>
      <c r="CI37" s="13"/>
      <c r="CJ37" s="13"/>
      <c r="CK37" s="13"/>
      <c r="CL37" s="13"/>
      <c r="CM37" s="13"/>
      <c r="CN37" s="14"/>
      <c r="CO37" s="15">
        <v>0</v>
      </c>
      <c r="CP37" s="15"/>
      <c r="CQ37" s="15"/>
      <c r="CR37" s="15"/>
      <c r="CS37" s="15"/>
      <c r="CT37" s="15"/>
      <c r="CU37" s="15"/>
      <c r="CV37" s="15"/>
      <c r="CW37" s="15">
        <f t="shared" si="5"/>
        <v>73785.428571428565</v>
      </c>
      <c r="CX37" s="15"/>
      <c r="CY37" s="15"/>
      <c r="CZ37" s="15"/>
      <c r="DA37" s="15"/>
      <c r="DB37" s="15"/>
      <c r="DC37" s="15"/>
      <c r="DD37" s="15"/>
      <c r="DE37" s="15">
        <f t="shared" ref="DE37:DE47" si="7">CW37</f>
        <v>73785.428571428565</v>
      </c>
      <c r="DF37" s="15"/>
      <c r="DG37" s="15"/>
      <c r="DH37" s="15"/>
      <c r="DI37" s="15"/>
      <c r="DJ37" s="15"/>
      <c r="DK37" s="15"/>
      <c r="DL37" s="15"/>
    </row>
    <row r="38" spans="1:116" ht="12.75" customHeight="1">
      <c r="A38" s="29" t="s">
        <v>103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T38" s="11" t="s">
        <v>70</v>
      </c>
      <c r="U38" s="11"/>
      <c r="V38" s="11"/>
      <c r="W38" s="11"/>
      <c r="X38" s="11"/>
      <c r="Y38" s="12" t="s">
        <v>84</v>
      </c>
      <c r="Z38" s="13"/>
      <c r="AA38" s="13"/>
      <c r="AB38" s="13"/>
      <c r="AC38" s="13"/>
      <c r="AD38" s="13"/>
      <c r="AE38" s="13"/>
      <c r="AF38" s="13"/>
      <c r="AG38" s="13"/>
      <c r="AH38" s="14"/>
      <c r="AI38" s="15">
        <v>0</v>
      </c>
      <c r="AJ38" s="15"/>
      <c r="AK38" s="15"/>
      <c r="AL38" s="15"/>
      <c r="AM38" s="15"/>
      <c r="AN38" s="15"/>
      <c r="AO38" s="15"/>
      <c r="AP38" s="15"/>
      <c r="AQ38" s="15">
        <f t="shared" si="4"/>
        <v>50734.8</v>
      </c>
      <c r="AR38" s="15"/>
      <c r="AS38" s="15"/>
      <c r="AT38" s="15"/>
      <c r="AU38" s="15"/>
      <c r="AV38" s="15"/>
      <c r="AW38" s="15"/>
      <c r="AX38" s="15"/>
      <c r="AY38" s="15">
        <f t="shared" si="6"/>
        <v>50734.8</v>
      </c>
      <c r="AZ38" s="15"/>
      <c r="BA38" s="15"/>
      <c r="BB38" s="15"/>
      <c r="BC38" s="15"/>
      <c r="BD38" s="15"/>
      <c r="BE38" s="15"/>
      <c r="BF38" s="15"/>
      <c r="BG38" s="29" t="s">
        <v>103</v>
      </c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1"/>
      <c r="BZ38" s="11" t="s">
        <v>70</v>
      </c>
      <c r="CA38" s="11"/>
      <c r="CB38" s="11"/>
      <c r="CC38" s="11"/>
      <c r="CD38" s="11"/>
      <c r="CE38" s="12" t="s">
        <v>84</v>
      </c>
      <c r="CF38" s="13"/>
      <c r="CG38" s="13"/>
      <c r="CH38" s="13"/>
      <c r="CI38" s="13"/>
      <c r="CJ38" s="13"/>
      <c r="CK38" s="13"/>
      <c r="CL38" s="13"/>
      <c r="CM38" s="13"/>
      <c r="CN38" s="14"/>
      <c r="CO38" s="15">
        <v>0</v>
      </c>
      <c r="CP38" s="15"/>
      <c r="CQ38" s="15"/>
      <c r="CR38" s="15"/>
      <c r="CS38" s="15"/>
      <c r="CT38" s="15"/>
      <c r="CU38" s="15"/>
      <c r="CV38" s="15"/>
      <c r="CW38" s="15">
        <f t="shared" si="5"/>
        <v>50734.8</v>
      </c>
      <c r="CX38" s="15"/>
      <c r="CY38" s="15"/>
      <c r="CZ38" s="15"/>
      <c r="DA38" s="15"/>
      <c r="DB38" s="15"/>
      <c r="DC38" s="15"/>
      <c r="DD38" s="15"/>
      <c r="DE38" s="15">
        <f t="shared" si="7"/>
        <v>50734.8</v>
      </c>
      <c r="DF38" s="15"/>
      <c r="DG38" s="15"/>
      <c r="DH38" s="15"/>
      <c r="DI38" s="15"/>
      <c r="DJ38" s="15"/>
      <c r="DK38" s="15"/>
      <c r="DL38" s="15"/>
    </row>
    <row r="39" spans="1:116" ht="12.75" customHeight="1">
      <c r="A39" s="29" t="s">
        <v>105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  <c r="T39" s="11" t="s">
        <v>70</v>
      </c>
      <c r="U39" s="11"/>
      <c r="V39" s="11"/>
      <c r="W39" s="11"/>
      <c r="X39" s="11"/>
      <c r="Y39" s="12" t="s">
        <v>84</v>
      </c>
      <c r="Z39" s="13"/>
      <c r="AA39" s="13"/>
      <c r="AB39" s="13"/>
      <c r="AC39" s="13"/>
      <c r="AD39" s="13"/>
      <c r="AE39" s="13"/>
      <c r="AF39" s="13"/>
      <c r="AG39" s="13"/>
      <c r="AH39" s="14"/>
      <c r="AI39" s="15">
        <v>0</v>
      </c>
      <c r="AJ39" s="15"/>
      <c r="AK39" s="15"/>
      <c r="AL39" s="15"/>
      <c r="AM39" s="15"/>
      <c r="AN39" s="15"/>
      <c r="AO39" s="15"/>
      <c r="AP39" s="15"/>
      <c r="AQ39" s="15">
        <f t="shared" si="4"/>
        <v>43524.272727272728</v>
      </c>
      <c r="AR39" s="15"/>
      <c r="AS39" s="15"/>
      <c r="AT39" s="15"/>
      <c r="AU39" s="15"/>
      <c r="AV39" s="15"/>
      <c r="AW39" s="15"/>
      <c r="AX39" s="15"/>
      <c r="AY39" s="15">
        <f t="shared" si="6"/>
        <v>43524.272727272728</v>
      </c>
      <c r="AZ39" s="15"/>
      <c r="BA39" s="15"/>
      <c r="BB39" s="15"/>
      <c r="BC39" s="15"/>
      <c r="BD39" s="15"/>
      <c r="BE39" s="15"/>
      <c r="BF39" s="15"/>
      <c r="BG39" s="29" t="s">
        <v>105</v>
      </c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1"/>
      <c r="BZ39" s="11" t="s">
        <v>70</v>
      </c>
      <c r="CA39" s="11"/>
      <c r="CB39" s="11"/>
      <c r="CC39" s="11"/>
      <c r="CD39" s="11"/>
      <c r="CE39" s="12" t="s">
        <v>84</v>
      </c>
      <c r="CF39" s="13"/>
      <c r="CG39" s="13"/>
      <c r="CH39" s="13"/>
      <c r="CI39" s="13"/>
      <c r="CJ39" s="13"/>
      <c r="CK39" s="13"/>
      <c r="CL39" s="13"/>
      <c r="CM39" s="13"/>
      <c r="CN39" s="14"/>
      <c r="CO39" s="15">
        <v>0</v>
      </c>
      <c r="CP39" s="15"/>
      <c r="CQ39" s="15"/>
      <c r="CR39" s="15"/>
      <c r="CS39" s="15"/>
      <c r="CT39" s="15"/>
      <c r="CU39" s="15"/>
      <c r="CV39" s="15"/>
      <c r="CW39" s="15">
        <f t="shared" si="5"/>
        <v>43524.272727272728</v>
      </c>
      <c r="CX39" s="15"/>
      <c r="CY39" s="15"/>
      <c r="CZ39" s="15"/>
      <c r="DA39" s="15"/>
      <c r="DB39" s="15"/>
      <c r="DC39" s="15"/>
      <c r="DD39" s="15"/>
      <c r="DE39" s="15">
        <f t="shared" si="7"/>
        <v>43524.272727272728</v>
      </c>
      <c r="DF39" s="15"/>
      <c r="DG39" s="15"/>
      <c r="DH39" s="15"/>
      <c r="DI39" s="15"/>
      <c r="DJ39" s="15"/>
      <c r="DK39" s="15"/>
      <c r="DL39" s="15"/>
    </row>
    <row r="40" spans="1:116" ht="12.75" customHeight="1">
      <c r="A40" s="29" t="s">
        <v>106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1"/>
      <c r="T40" s="11" t="s">
        <v>70</v>
      </c>
      <c r="U40" s="11"/>
      <c r="V40" s="11"/>
      <c r="W40" s="11"/>
      <c r="X40" s="11"/>
      <c r="Y40" s="12" t="s">
        <v>84</v>
      </c>
      <c r="Z40" s="13"/>
      <c r="AA40" s="13"/>
      <c r="AB40" s="13"/>
      <c r="AC40" s="13"/>
      <c r="AD40" s="13"/>
      <c r="AE40" s="13"/>
      <c r="AF40" s="13"/>
      <c r="AG40" s="13"/>
      <c r="AH40" s="14"/>
      <c r="AI40" s="15">
        <v>0</v>
      </c>
      <c r="AJ40" s="15"/>
      <c r="AK40" s="15"/>
      <c r="AL40" s="15"/>
      <c r="AM40" s="15"/>
      <c r="AN40" s="15"/>
      <c r="AO40" s="15"/>
      <c r="AP40" s="15"/>
      <c r="AQ40" s="15">
        <f t="shared" si="4"/>
        <v>9784.575609756097</v>
      </c>
      <c r="AR40" s="15"/>
      <c r="AS40" s="15"/>
      <c r="AT40" s="15"/>
      <c r="AU40" s="15"/>
      <c r="AV40" s="15"/>
      <c r="AW40" s="15"/>
      <c r="AX40" s="15"/>
      <c r="AY40" s="15">
        <f t="shared" si="6"/>
        <v>9784.575609756097</v>
      </c>
      <c r="AZ40" s="15"/>
      <c r="BA40" s="15"/>
      <c r="BB40" s="15"/>
      <c r="BC40" s="15"/>
      <c r="BD40" s="15"/>
      <c r="BE40" s="15"/>
      <c r="BF40" s="15"/>
      <c r="BG40" s="29" t="s">
        <v>106</v>
      </c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1"/>
      <c r="BZ40" s="11" t="s">
        <v>70</v>
      </c>
      <c r="CA40" s="11"/>
      <c r="CB40" s="11"/>
      <c r="CC40" s="11"/>
      <c r="CD40" s="11"/>
      <c r="CE40" s="12" t="s">
        <v>84</v>
      </c>
      <c r="CF40" s="13"/>
      <c r="CG40" s="13"/>
      <c r="CH40" s="13"/>
      <c r="CI40" s="13"/>
      <c r="CJ40" s="13"/>
      <c r="CK40" s="13"/>
      <c r="CL40" s="13"/>
      <c r="CM40" s="13"/>
      <c r="CN40" s="14"/>
      <c r="CO40" s="15">
        <v>0</v>
      </c>
      <c r="CP40" s="15"/>
      <c r="CQ40" s="15"/>
      <c r="CR40" s="15"/>
      <c r="CS40" s="15"/>
      <c r="CT40" s="15"/>
      <c r="CU40" s="15"/>
      <c r="CV40" s="15"/>
      <c r="CW40" s="15">
        <f t="shared" si="5"/>
        <v>9784.575609756097</v>
      </c>
      <c r="CX40" s="15"/>
      <c r="CY40" s="15"/>
      <c r="CZ40" s="15"/>
      <c r="DA40" s="15"/>
      <c r="DB40" s="15"/>
      <c r="DC40" s="15"/>
      <c r="DD40" s="15"/>
      <c r="DE40" s="15">
        <f t="shared" si="7"/>
        <v>9784.575609756097</v>
      </c>
      <c r="DF40" s="15"/>
      <c r="DG40" s="15"/>
      <c r="DH40" s="15"/>
      <c r="DI40" s="15"/>
      <c r="DJ40" s="15"/>
      <c r="DK40" s="15"/>
      <c r="DL40" s="15"/>
    </row>
    <row r="41" spans="1:116" ht="12.75" customHeight="1">
      <c r="A41" s="29" t="s">
        <v>107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1"/>
      <c r="T41" s="11" t="s">
        <v>70</v>
      </c>
      <c r="U41" s="11"/>
      <c r="V41" s="11"/>
      <c r="W41" s="11"/>
      <c r="X41" s="11"/>
      <c r="Y41" s="12" t="s">
        <v>84</v>
      </c>
      <c r="Z41" s="13"/>
      <c r="AA41" s="13"/>
      <c r="AB41" s="13"/>
      <c r="AC41" s="13"/>
      <c r="AD41" s="13"/>
      <c r="AE41" s="13"/>
      <c r="AF41" s="13"/>
      <c r="AG41" s="13"/>
      <c r="AH41" s="14"/>
      <c r="AI41" s="15">
        <v>0</v>
      </c>
      <c r="AJ41" s="15"/>
      <c r="AK41" s="15"/>
      <c r="AL41" s="15"/>
      <c r="AM41" s="15"/>
      <c r="AN41" s="15"/>
      <c r="AO41" s="15"/>
      <c r="AP41" s="15"/>
      <c r="AQ41" s="15">
        <f t="shared" si="4"/>
        <v>11971.2</v>
      </c>
      <c r="AR41" s="15"/>
      <c r="AS41" s="15"/>
      <c r="AT41" s="15"/>
      <c r="AU41" s="15"/>
      <c r="AV41" s="15"/>
      <c r="AW41" s="15"/>
      <c r="AX41" s="15"/>
      <c r="AY41" s="15">
        <f t="shared" si="6"/>
        <v>11971.2</v>
      </c>
      <c r="AZ41" s="15"/>
      <c r="BA41" s="15"/>
      <c r="BB41" s="15"/>
      <c r="BC41" s="15"/>
      <c r="BD41" s="15"/>
      <c r="BE41" s="15"/>
      <c r="BF41" s="15"/>
      <c r="BG41" s="29" t="s">
        <v>107</v>
      </c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1"/>
      <c r="BZ41" s="11" t="s">
        <v>70</v>
      </c>
      <c r="CA41" s="11"/>
      <c r="CB41" s="11"/>
      <c r="CC41" s="11"/>
      <c r="CD41" s="11"/>
      <c r="CE41" s="12" t="s">
        <v>84</v>
      </c>
      <c r="CF41" s="13"/>
      <c r="CG41" s="13"/>
      <c r="CH41" s="13"/>
      <c r="CI41" s="13"/>
      <c r="CJ41" s="13"/>
      <c r="CK41" s="13"/>
      <c r="CL41" s="13"/>
      <c r="CM41" s="13"/>
      <c r="CN41" s="14"/>
      <c r="CO41" s="15">
        <v>0</v>
      </c>
      <c r="CP41" s="15"/>
      <c r="CQ41" s="15"/>
      <c r="CR41" s="15"/>
      <c r="CS41" s="15"/>
      <c r="CT41" s="15"/>
      <c r="CU41" s="15"/>
      <c r="CV41" s="15"/>
      <c r="CW41" s="15">
        <f t="shared" si="5"/>
        <v>11971.2</v>
      </c>
      <c r="CX41" s="15"/>
      <c r="CY41" s="15"/>
      <c r="CZ41" s="15"/>
      <c r="DA41" s="15"/>
      <c r="DB41" s="15"/>
      <c r="DC41" s="15"/>
      <c r="DD41" s="15"/>
      <c r="DE41" s="15">
        <f t="shared" si="7"/>
        <v>11971.2</v>
      </c>
      <c r="DF41" s="15"/>
      <c r="DG41" s="15"/>
      <c r="DH41" s="15"/>
      <c r="DI41" s="15"/>
      <c r="DJ41" s="15"/>
      <c r="DK41" s="15"/>
      <c r="DL41" s="15"/>
    </row>
    <row r="42" spans="1:116" ht="12.75" customHeight="1">
      <c r="A42" s="29" t="s">
        <v>108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11" t="s">
        <v>70</v>
      </c>
      <c r="U42" s="11"/>
      <c r="V42" s="11"/>
      <c r="W42" s="11"/>
      <c r="X42" s="11"/>
      <c r="Y42" s="12" t="s">
        <v>84</v>
      </c>
      <c r="Z42" s="13"/>
      <c r="AA42" s="13"/>
      <c r="AB42" s="13"/>
      <c r="AC42" s="13"/>
      <c r="AD42" s="13"/>
      <c r="AE42" s="13"/>
      <c r="AF42" s="13"/>
      <c r="AG42" s="13"/>
      <c r="AH42" s="14"/>
      <c r="AI42" s="15">
        <v>0</v>
      </c>
      <c r="AJ42" s="15"/>
      <c r="AK42" s="15"/>
      <c r="AL42" s="15"/>
      <c r="AM42" s="15"/>
      <c r="AN42" s="15"/>
      <c r="AO42" s="15"/>
      <c r="AP42" s="15"/>
      <c r="AQ42" s="15">
        <f t="shared" si="4"/>
        <v>27559.247619047615</v>
      </c>
      <c r="AR42" s="15"/>
      <c r="AS42" s="15"/>
      <c r="AT42" s="15"/>
      <c r="AU42" s="15"/>
      <c r="AV42" s="15"/>
      <c r="AW42" s="15"/>
      <c r="AX42" s="15"/>
      <c r="AY42" s="15">
        <f t="shared" si="6"/>
        <v>27559.247619047615</v>
      </c>
      <c r="AZ42" s="15"/>
      <c r="BA42" s="15"/>
      <c r="BB42" s="15"/>
      <c r="BC42" s="15"/>
      <c r="BD42" s="15"/>
      <c r="BE42" s="15"/>
      <c r="BF42" s="15"/>
      <c r="BG42" s="29" t="s">
        <v>108</v>
      </c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1"/>
      <c r="BZ42" s="11" t="s">
        <v>70</v>
      </c>
      <c r="CA42" s="11"/>
      <c r="CB42" s="11"/>
      <c r="CC42" s="11"/>
      <c r="CD42" s="11"/>
      <c r="CE42" s="12" t="s">
        <v>84</v>
      </c>
      <c r="CF42" s="13"/>
      <c r="CG42" s="13"/>
      <c r="CH42" s="13"/>
      <c r="CI42" s="13"/>
      <c r="CJ42" s="13"/>
      <c r="CK42" s="13"/>
      <c r="CL42" s="13"/>
      <c r="CM42" s="13"/>
      <c r="CN42" s="14"/>
      <c r="CO42" s="15">
        <v>0</v>
      </c>
      <c r="CP42" s="15"/>
      <c r="CQ42" s="15"/>
      <c r="CR42" s="15"/>
      <c r="CS42" s="15"/>
      <c r="CT42" s="15"/>
      <c r="CU42" s="15"/>
      <c r="CV42" s="15"/>
      <c r="CW42" s="15">
        <f t="shared" si="5"/>
        <v>27559.247619047615</v>
      </c>
      <c r="CX42" s="15"/>
      <c r="CY42" s="15"/>
      <c r="CZ42" s="15"/>
      <c r="DA42" s="15"/>
      <c r="DB42" s="15"/>
      <c r="DC42" s="15"/>
      <c r="DD42" s="15"/>
      <c r="DE42" s="15">
        <f t="shared" si="7"/>
        <v>27559.247619047615</v>
      </c>
      <c r="DF42" s="15"/>
      <c r="DG42" s="15"/>
      <c r="DH42" s="15"/>
      <c r="DI42" s="15"/>
      <c r="DJ42" s="15"/>
      <c r="DK42" s="15"/>
      <c r="DL42" s="15"/>
    </row>
    <row r="43" spans="1:116" ht="12.75" customHeight="1">
      <c r="A43" s="29" t="s">
        <v>109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1"/>
      <c r="T43" s="11" t="s">
        <v>70</v>
      </c>
      <c r="U43" s="11"/>
      <c r="V43" s="11"/>
      <c r="W43" s="11"/>
      <c r="X43" s="11"/>
      <c r="Y43" s="12" t="s">
        <v>84</v>
      </c>
      <c r="Z43" s="13"/>
      <c r="AA43" s="13"/>
      <c r="AB43" s="13"/>
      <c r="AC43" s="13"/>
      <c r="AD43" s="13"/>
      <c r="AE43" s="13"/>
      <c r="AF43" s="13"/>
      <c r="AG43" s="13"/>
      <c r="AH43" s="14"/>
      <c r="AI43" s="15">
        <v>0</v>
      </c>
      <c r="AJ43" s="15"/>
      <c r="AK43" s="15"/>
      <c r="AL43" s="15"/>
      <c r="AM43" s="15"/>
      <c r="AN43" s="15"/>
      <c r="AO43" s="15"/>
      <c r="AP43" s="15"/>
      <c r="AQ43" s="15">
        <f t="shared" ref="AQ43" si="8">AQ15/AQ29</f>
        <v>13726.56</v>
      </c>
      <c r="AR43" s="15"/>
      <c r="AS43" s="15"/>
      <c r="AT43" s="15"/>
      <c r="AU43" s="15"/>
      <c r="AV43" s="15"/>
      <c r="AW43" s="15"/>
      <c r="AX43" s="15"/>
      <c r="AY43" s="15">
        <f t="shared" si="6"/>
        <v>13726.56</v>
      </c>
      <c r="AZ43" s="15"/>
      <c r="BA43" s="15"/>
      <c r="BB43" s="15"/>
      <c r="BC43" s="15"/>
      <c r="BD43" s="15"/>
      <c r="BE43" s="15"/>
      <c r="BF43" s="15"/>
      <c r="BG43" s="29" t="s">
        <v>109</v>
      </c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1"/>
      <c r="BZ43" s="11" t="s">
        <v>70</v>
      </c>
      <c r="CA43" s="11"/>
      <c r="CB43" s="11"/>
      <c r="CC43" s="11"/>
      <c r="CD43" s="11"/>
      <c r="CE43" s="12" t="s">
        <v>84</v>
      </c>
      <c r="CF43" s="13"/>
      <c r="CG43" s="13"/>
      <c r="CH43" s="13"/>
      <c r="CI43" s="13"/>
      <c r="CJ43" s="13"/>
      <c r="CK43" s="13"/>
      <c r="CL43" s="13"/>
      <c r="CM43" s="13"/>
      <c r="CN43" s="14"/>
      <c r="CO43" s="15">
        <v>0</v>
      </c>
      <c r="CP43" s="15"/>
      <c r="CQ43" s="15"/>
      <c r="CR43" s="15"/>
      <c r="CS43" s="15"/>
      <c r="CT43" s="15"/>
      <c r="CU43" s="15"/>
      <c r="CV43" s="15"/>
      <c r="CW43" s="15">
        <f t="shared" ref="CW43" si="9">CW15/CW29</f>
        <v>13726.56</v>
      </c>
      <c r="CX43" s="15"/>
      <c r="CY43" s="15"/>
      <c r="CZ43" s="15"/>
      <c r="DA43" s="15"/>
      <c r="DB43" s="15"/>
      <c r="DC43" s="15"/>
      <c r="DD43" s="15"/>
      <c r="DE43" s="15">
        <f t="shared" si="7"/>
        <v>13726.56</v>
      </c>
      <c r="DF43" s="15"/>
      <c r="DG43" s="15"/>
      <c r="DH43" s="15"/>
      <c r="DI43" s="15"/>
      <c r="DJ43" s="15"/>
      <c r="DK43" s="15"/>
      <c r="DL43" s="15"/>
    </row>
    <row r="44" spans="1:116" ht="12.75" customHeight="1">
      <c r="A44" s="29" t="s">
        <v>110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11" t="s">
        <v>70</v>
      </c>
      <c r="U44" s="11"/>
      <c r="V44" s="11"/>
      <c r="W44" s="11"/>
      <c r="X44" s="11"/>
      <c r="Y44" s="12" t="s">
        <v>84</v>
      </c>
      <c r="Z44" s="13"/>
      <c r="AA44" s="13"/>
      <c r="AB44" s="13"/>
      <c r="AC44" s="13"/>
      <c r="AD44" s="13"/>
      <c r="AE44" s="13"/>
      <c r="AF44" s="13"/>
      <c r="AG44" s="13"/>
      <c r="AH44" s="14"/>
      <c r="AI44" s="15">
        <v>0</v>
      </c>
      <c r="AJ44" s="15"/>
      <c r="AK44" s="15"/>
      <c r="AL44" s="15"/>
      <c r="AM44" s="15"/>
      <c r="AN44" s="15"/>
      <c r="AO44" s="15"/>
      <c r="AP44" s="15"/>
      <c r="AQ44" s="15">
        <f>AQ16/AQ30</f>
        <v>44037</v>
      </c>
      <c r="AR44" s="15"/>
      <c r="AS44" s="15"/>
      <c r="AT44" s="15"/>
      <c r="AU44" s="15"/>
      <c r="AV44" s="15"/>
      <c r="AW44" s="15"/>
      <c r="AX44" s="15"/>
      <c r="AY44" s="15">
        <f t="shared" si="6"/>
        <v>44037</v>
      </c>
      <c r="AZ44" s="15"/>
      <c r="BA44" s="15"/>
      <c r="BB44" s="15"/>
      <c r="BC44" s="15"/>
      <c r="BD44" s="15"/>
      <c r="BE44" s="15"/>
      <c r="BF44" s="15"/>
      <c r="BG44" s="29" t="s">
        <v>110</v>
      </c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1"/>
      <c r="BZ44" s="11" t="s">
        <v>70</v>
      </c>
      <c r="CA44" s="11"/>
      <c r="CB44" s="11"/>
      <c r="CC44" s="11"/>
      <c r="CD44" s="11"/>
      <c r="CE44" s="12" t="s">
        <v>84</v>
      </c>
      <c r="CF44" s="13"/>
      <c r="CG44" s="13"/>
      <c r="CH44" s="13"/>
      <c r="CI44" s="13"/>
      <c r="CJ44" s="13"/>
      <c r="CK44" s="13"/>
      <c r="CL44" s="13"/>
      <c r="CM44" s="13"/>
      <c r="CN44" s="14"/>
      <c r="CO44" s="15">
        <v>0</v>
      </c>
      <c r="CP44" s="15"/>
      <c r="CQ44" s="15"/>
      <c r="CR44" s="15"/>
      <c r="CS44" s="15"/>
      <c r="CT44" s="15"/>
      <c r="CU44" s="15"/>
      <c r="CV44" s="15"/>
      <c r="CW44" s="15">
        <f>CW16/CW30</f>
        <v>44037</v>
      </c>
      <c r="CX44" s="15"/>
      <c r="CY44" s="15"/>
      <c r="CZ44" s="15"/>
      <c r="DA44" s="15"/>
      <c r="DB44" s="15"/>
      <c r="DC44" s="15"/>
      <c r="DD44" s="15"/>
      <c r="DE44" s="15">
        <f t="shared" si="7"/>
        <v>44037</v>
      </c>
      <c r="DF44" s="15"/>
      <c r="DG44" s="15"/>
      <c r="DH44" s="15"/>
      <c r="DI44" s="15"/>
      <c r="DJ44" s="15"/>
      <c r="DK44" s="15"/>
      <c r="DL44" s="15"/>
    </row>
    <row r="45" spans="1:116" ht="12.75" customHeight="1">
      <c r="A45" s="29" t="s">
        <v>111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1"/>
      <c r="T45" s="11" t="s">
        <v>70</v>
      </c>
      <c r="U45" s="11"/>
      <c r="V45" s="11"/>
      <c r="W45" s="11"/>
      <c r="X45" s="11"/>
      <c r="Y45" s="12" t="s">
        <v>84</v>
      </c>
      <c r="Z45" s="13"/>
      <c r="AA45" s="13"/>
      <c r="AB45" s="13"/>
      <c r="AC45" s="13"/>
      <c r="AD45" s="13"/>
      <c r="AE45" s="13"/>
      <c r="AF45" s="13"/>
      <c r="AG45" s="13"/>
      <c r="AH45" s="14"/>
      <c r="AI45" s="15">
        <v>0</v>
      </c>
      <c r="AJ45" s="15"/>
      <c r="AK45" s="15"/>
      <c r="AL45" s="15"/>
      <c r="AM45" s="15"/>
      <c r="AN45" s="15"/>
      <c r="AO45" s="15"/>
      <c r="AP45" s="15"/>
      <c r="AQ45" s="15">
        <f>AQ17/AQ31</f>
        <v>14836.968421052632</v>
      </c>
      <c r="AR45" s="15"/>
      <c r="AS45" s="15"/>
      <c r="AT45" s="15"/>
      <c r="AU45" s="15"/>
      <c r="AV45" s="15"/>
      <c r="AW45" s="15"/>
      <c r="AX45" s="15"/>
      <c r="AY45" s="15">
        <f t="shared" si="6"/>
        <v>14836.968421052632</v>
      </c>
      <c r="AZ45" s="15"/>
      <c r="BA45" s="15"/>
      <c r="BB45" s="15"/>
      <c r="BC45" s="15"/>
      <c r="BD45" s="15"/>
      <c r="BE45" s="15"/>
      <c r="BF45" s="15"/>
      <c r="BG45" s="29" t="s">
        <v>111</v>
      </c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1"/>
      <c r="BZ45" s="11" t="s">
        <v>70</v>
      </c>
      <c r="CA45" s="11"/>
      <c r="CB45" s="11"/>
      <c r="CC45" s="11"/>
      <c r="CD45" s="11"/>
      <c r="CE45" s="12" t="s">
        <v>84</v>
      </c>
      <c r="CF45" s="13"/>
      <c r="CG45" s="13"/>
      <c r="CH45" s="13"/>
      <c r="CI45" s="13"/>
      <c r="CJ45" s="13"/>
      <c r="CK45" s="13"/>
      <c r="CL45" s="13"/>
      <c r="CM45" s="13"/>
      <c r="CN45" s="14"/>
      <c r="CO45" s="15">
        <v>0</v>
      </c>
      <c r="CP45" s="15"/>
      <c r="CQ45" s="15"/>
      <c r="CR45" s="15"/>
      <c r="CS45" s="15"/>
      <c r="CT45" s="15"/>
      <c r="CU45" s="15"/>
      <c r="CV45" s="15"/>
      <c r="CW45" s="15">
        <f>CW17/CW31</f>
        <v>14836.968421052632</v>
      </c>
      <c r="CX45" s="15"/>
      <c r="CY45" s="15"/>
      <c r="CZ45" s="15"/>
      <c r="DA45" s="15"/>
      <c r="DB45" s="15"/>
      <c r="DC45" s="15"/>
      <c r="DD45" s="15"/>
      <c r="DE45" s="15">
        <f t="shared" si="7"/>
        <v>14836.968421052632</v>
      </c>
      <c r="DF45" s="15"/>
      <c r="DG45" s="15"/>
      <c r="DH45" s="15"/>
      <c r="DI45" s="15"/>
      <c r="DJ45" s="15"/>
      <c r="DK45" s="15"/>
      <c r="DL45" s="15"/>
    </row>
    <row r="46" spans="1:116" ht="12.75" customHeight="1">
      <c r="A46" s="29" t="s">
        <v>112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1"/>
      <c r="T46" s="11" t="s">
        <v>70</v>
      </c>
      <c r="U46" s="11"/>
      <c r="V46" s="11"/>
      <c r="W46" s="11"/>
      <c r="X46" s="11"/>
      <c r="Y46" s="12" t="s">
        <v>84</v>
      </c>
      <c r="Z46" s="13"/>
      <c r="AA46" s="13"/>
      <c r="AB46" s="13"/>
      <c r="AC46" s="13"/>
      <c r="AD46" s="13"/>
      <c r="AE46" s="13"/>
      <c r="AF46" s="13"/>
      <c r="AG46" s="13"/>
      <c r="AH46" s="14"/>
      <c r="AI46" s="15">
        <v>0</v>
      </c>
      <c r="AJ46" s="15"/>
      <c r="AK46" s="15"/>
      <c r="AL46" s="15"/>
      <c r="AM46" s="15"/>
      <c r="AN46" s="15"/>
      <c r="AO46" s="15"/>
      <c r="AP46" s="15"/>
      <c r="AQ46" s="15">
        <f>AQ18/AQ32</f>
        <v>22340.924999999999</v>
      </c>
      <c r="AR46" s="15"/>
      <c r="AS46" s="15"/>
      <c r="AT46" s="15"/>
      <c r="AU46" s="15"/>
      <c r="AV46" s="15"/>
      <c r="AW46" s="15"/>
      <c r="AX46" s="15"/>
      <c r="AY46" s="15">
        <f t="shared" si="6"/>
        <v>22340.924999999999</v>
      </c>
      <c r="AZ46" s="15"/>
      <c r="BA46" s="15"/>
      <c r="BB46" s="15"/>
      <c r="BC46" s="15"/>
      <c r="BD46" s="15"/>
      <c r="BE46" s="15"/>
      <c r="BF46" s="15"/>
      <c r="BG46" s="29" t="s">
        <v>112</v>
      </c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1"/>
      <c r="BZ46" s="11" t="s">
        <v>70</v>
      </c>
      <c r="CA46" s="11"/>
      <c r="CB46" s="11"/>
      <c r="CC46" s="11"/>
      <c r="CD46" s="11"/>
      <c r="CE46" s="12" t="s">
        <v>84</v>
      </c>
      <c r="CF46" s="13"/>
      <c r="CG46" s="13"/>
      <c r="CH46" s="13"/>
      <c r="CI46" s="13"/>
      <c r="CJ46" s="13"/>
      <c r="CK46" s="13"/>
      <c r="CL46" s="13"/>
      <c r="CM46" s="13"/>
      <c r="CN46" s="14"/>
      <c r="CO46" s="15">
        <v>0</v>
      </c>
      <c r="CP46" s="15"/>
      <c r="CQ46" s="15"/>
      <c r="CR46" s="15"/>
      <c r="CS46" s="15"/>
      <c r="CT46" s="15"/>
      <c r="CU46" s="15"/>
      <c r="CV46" s="15"/>
      <c r="CW46" s="15">
        <f>CW18/CW32</f>
        <v>22340.924999999999</v>
      </c>
      <c r="CX46" s="15"/>
      <c r="CY46" s="15"/>
      <c r="CZ46" s="15"/>
      <c r="DA46" s="15"/>
      <c r="DB46" s="15"/>
      <c r="DC46" s="15"/>
      <c r="DD46" s="15"/>
      <c r="DE46" s="15">
        <f t="shared" si="7"/>
        <v>22340.924999999999</v>
      </c>
      <c r="DF46" s="15"/>
      <c r="DG46" s="15"/>
      <c r="DH46" s="15"/>
      <c r="DI46" s="15"/>
      <c r="DJ46" s="15"/>
      <c r="DK46" s="15"/>
      <c r="DL46" s="15"/>
    </row>
    <row r="47" spans="1:116" ht="12.75" customHeight="1">
      <c r="A47" s="29" t="s">
        <v>113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1"/>
      <c r="T47" s="11" t="s">
        <v>70</v>
      </c>
      <c r="U47" s="11"/>
      <c r="V47" s="11"/>
      <c r="W47" s="11"/>
      <c r="X47" s="11"/>
      <c r="Y47" s="12" t="s">
        <v>84</v>
      </c>
      <c r="Z47" s="13"/>
      <c r="AA47" s="13"/>
      <c r="AB47" s="13"/>
      <c r="AC47" s="13"/>
      <c r="AD47" s="13"/>
      <c r="AE47" s="13"/>
      <c r="AF47" s="13"/>
      <c r="AG47" s="13"/>
      <c r="AH47" s="14"/>
      <c r="AI47" s="15">
        <v>0</v>
      </c>
      <c r="AJ47" s="15"/>
      <c r="AK47" s="15"/>
      <c r="AL47" s="15"/>
      <c r="AM47" s="15"/>
      <c r="AN47" s="15"/>
      <c r="AO47" s="15"/>
      <c r="AP47" s="15"/>
      <c r="AQ47" s="15">
        <f>AQ19/AQ33</f>
        <v>15409.439999999999</v>
      </c>
      <c r="AR47" s="15"/>
      <c r="AS47" s="15"/>
      <c r="AT47" s="15"/>
      <c r="AU47" s="15"/>
      <c r="AV47" s="15"/>
      <c r="AW47" s="15"/>
      <c r="AX47" s="15"/>
      <c r="AY47" s="15">
        <f t="shared" si="6"/>
        <v>15409.439999999999</v>
      </c>
      <c r="AZ47" s="15"/>
      <c r="BA47" s="15"/>
      <c r="BB47" s="15"/>
      <c r="BC47" s="15"/>
      <c r="BD47" s="15"/>
      <c r="BE47" s="15"/>
      <c r="BF47" s="15"/>
      <c r="BG47" s="29" t="s">
        <v>113</v>
      </c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1"/>
      <c r="BZ47" s="11" t="s">
        <v>70</v>
      </c>
      <c r="CA47" s="11"/>
      <c r="CB47" s="11"/>
      <c r="CC47" s="11"/>
      <c r="CD47" s="11"/>
      <c r="CE47" s="12" t="s">
        <v>84</v>
      </c>
      <c r="CF47" s="13"/>
      <c r="CG47" s="13"/>
      <c r="CH47" s="13"/>
      <c r="CI47" s="13"/>
      <c r="CJ47" s="13"/>
      <c r="CK47" s="13"/>
      <c r="CL47" s="13"/>
      <c r="CM47" s="13"/>
      <c r="CN47" s="14"/>
      <c r="CO47" s="15">
        <v>0</v>
      </c>
      <c r="CP47" s="15"/>
      <c r="CQ47" s="15"/>
      <c r="CR47" s="15"/>
      <c r="CS47" s="15"/>
      <c r="CT47" s="15"/>
      <c r="CU47" s="15"/>
      <c r="CV47" s="15"/>
      <c r="CW47" s="15">
        <f>CW19/CW33</f>
        <v>15409.439999999999</v>
      </c>
      <c r="CX47" s="15"/>
      <c r="CY47" s="15"/>
      <c r="CZ47" s="15"/>
      <c r="DA47" s="15"/>
      <c r="DB47" s="15"/>
      <c r="DC47" s="15"/>
      <c r="DD47" s="15"/>
      <c r="DE47" s="15">
        <f t="shared" si="7"/>
        <v>15409.439999999999</v>
      </c>
      <c r="DF47" s="15"/>
      <c r="DG47" s="15"/>
      <c r="DH47" s="15"/>
      <c r="DI47" s="15"/>
      <c r="DJ47" s="15"/>
      <c r="DK47" s="15"/>
      <c r="DL47" s="15"/>
    </row>
    <row r="48" spans="1:116" ht="12.75" customHeight="1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20"/>
      <c r="U48" s="20"/>
      <c r="V48" s="20"/>
      <c r="W48" s="20"/>
      <c r="X48" s="20"/>
      <c r="Y48" s="21"/>
      <c r="Z48" s="21"/>
      <c r="AA48" s="21"/>
      <c r="AB48" s="21"/>
      <c r="AC48" s="21"/>
      <c r="AD48" s="21"/>
      <c r="AE48" s="21"/>
      <c r="AF48" s="21"/>
      <c r="AG48" s="21"/>
      <c r="AH48" s="22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8" t="s">
        <v>196</v>
      </c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10"/>
      <c r="BZ48" s="11" t="s">
        <v>70</v>
      </c>
      <c r="CA48" s="11"/>
      <c r="CB48" s="11"/>
      <c r="CC48" s="11"/>
      <c r="CD48" s="11"/>
      <c r="CE48" s="12" t="s">
        <v>84</v>
      </c>
      <c r="CF48" s="13"/>
      <c r="CG48" s="13"/>
      <c r="CH48" s="13"/>
      <c r="CI48" s="13"/>
      <c r="CJ48" s="13"/>
      <c r="CK48" s="13"/>
      <c r="CL48" s="13"/>
      <c r="CM48" s="13"/>
      <c r="CN48" s="14"/>
      <c r="CO48" s="15">
        <v>0</v>
      </c>
      <c r="CP48" s="15"/>
      <c r="CQ48" s="15"/>
      <c r="CR48" s="15"/>
      <c r="CS48" s="15"/>
      <c r="CT48" s="15"/>
      <c r="CU48" s="15"/>
      <c r="CV48" s="15"/>
      <c r="CW48" s="15">
        <f>CW20/CW34</f>
        <v>199000</v>
      </c>
      <c r="CX48" s="15"/>
      <c r="CY48" s="15"/>
      <c r="CZ48" s="15"/>
      <c r="DA48" s="15"/>
      <c r="DB48" s="15"/>
      <c r="DC48" s="15"/>
      <c r="DD48" s="15"/>
      <c r="DE48" s="15">
        <f>CW48</f>
        <v>199000</v>
      </c>
      <c r="DF48" s="15"/>
      <c r="DG48" s="15"/>
      <c r="DH48" s="15"/>
      <c r="DI48" s="15"/>
      <c r="DJ48" s="15"/>
      <c r="DK48" s="15"/>
      <c r="DL48" s="15"/>
    </row>
    <row r="49" spans="1:116">
      <c r="A49" s="32" t="s">
        <v>115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20"/>
      <c r="U49" s="20"/>
      <c r="V49" s="20"/>
      <c r="W49" s="20"/>
      <c r="X49" s="20"/>
      <c r="Y49" s="32"/>
      <c r="Z49" s="33"/>
      <c r="AA49" s="33"/>
      <c r="AB49" s="33"/>
      <c r="AC49" s="33"/>
      <c r="AD49" s="33"/>
      <c r="AE49" s="33"/>
      <c r="AF49" s="33"/>
      <c r="AG49" s="33"/>
      <c r="AH49" s="34"/>
      <c r="AI49" s="6"/>
      <c r="AJ49" s="6"/>
      <c r="AK49" s="6"/>
      <c r="AL49" s="6"/>
      <c r="AM49" s="6"/>
      <c r="AN49" s="6"/>
      <c r="AO49" s="6"/>
      <c r="AP49" s="6"/>
      <c r="AQ49" s="15"/>
      <c r="AR49" s="15"/>
      <c r="AS49" s="15"/>
      <c r="AT49" s="15"/>
      <c r="AU49" s="15"/>
      <c r="AV49" s="15"/>
      <c r="AW49" s="15"/>
      <c r="AX49" s="15"/>
      <c r="AY49" s="6"/>
      <c r="AZ49" s="6"/>
      <c r="BA49" s="6"/>
      <c r="BB49" s="6"/>
      <c r="BC49" s="6"/>
      <c r="BD49" s="6"/>
      <c r="BE49" s="6"/>
      <c r="BF49" s="6"/>
      <c r="BG49" s="32" t="s">
        <v>115</v>
      </c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4"/>
      <c r="BZ49" s="20"/>
      <c r="CA49" s="20"/>
      <c r="CB49" s="20"/>
      <c r="CC49" s="20"/>
      <c r="CD49" s="20"/>
      <c r="CE49" s="32"/>
      <c r="CF49" s="33"/>
      <c r="CG49" s="33"/>
      <c r="CH49" s="33"/>
      <c r="CI49" s="33"/>
      <c r="CJ49" s="33"/>
      <c r="CK49" s="33"/>
      <c r="CL49" s="33"/>
      <c r="CM49" s="33"/>
      <c r="CN49" s="34"/>
      <c r="CO49" s="6"/>
      <c r="CP49" s="6"/>
      <c r="CQ49" s="6"/>
      <c r="CR49" s="6"/>
      <c r="CS49" s="6"/>
      <c r="CT49" s="6"/>
      <c r="CU49" s="6"/>
      <c r="CV49" s="6"/>
      <c r="CW49" s="15"/>
      <c r="CX49" s="15"/>
      <c r="CY49" s="15"/>
      <c r="CZ49" s="15"/>
      <c r="DA49" s="15"/>
      <c r="DB49" s="15"/>
      <c r="DC49" s="15"/>
      <c r="DD49" s="15"/>
      <c r="DE49" s="6"/>
      <c r="DF49" s="6"/>
      <c r="DG49" s="6"/>
      <c r="DH49" s="6"/>
      <c r="DI49" s="6"/>
      <c r="DJ49" s="6"/>
      <c r="DK49" s="6"/>
      <c r="DL49" s="6"/>
    </row>
    <row r="50" spans="1:116">
      <c r="A50" s="29" t="s">
        <v>118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  <c r="T50" s="11" t="s">
        <v>117</v>
      </c>
      <c r="U50" s="11"/>
      <c r="V50" s="11"/>
      <c r="W50" s="11"/>
      <c r="X50" s="11"/>
      <c r="Y50" s="12" t="s">
        <v>104</v>
      </c>
      <c r="Z50" s="13"/>
      <c r="AA50" s="13"/>
      <c r="AB50" s="13"/>
      <c r="AC50" s="13"/>
      <c r="AD50" s="13"/>
      <c r="AE50" s="13"/>
      <c r="AF50" s="13"/>
      <c r="AG50" s="13"/>
      <c r="AH50" s="14"/>
      <c r="AI50" s="15">
        <v>0</v>
      </c>
      <c r="AJ50" s="15"/>
      <c r="AK50" s="15"/>
      <c r="AL50" s="15"/>
      <c r="AM50" s="15"/>
      <c r="AN50" s="15"/>
      <c r="AO50" s="15"/>
      <c r="AP50" s="15"/>
      <c r="AQ50" s="28">
        <f>ROUND((AQ7/15876186*100),2)</f>
        <v>31.49</v>
      </c>
      <c r="AR50" s="28"/>
      <c r="AS50" s="28"/>
      <c r="AT50" s="28"/>
      <c r="AU50" s="28"/>
      <c r="AV50" s="28"/>
      <c r="AW50" s="28"/>
      <c r="AX50" s="28"/>
      <c r="AY50" s="28">
        <f>AQ50</f>
        <v>31.49</v>
      </c>
      <c r="AZ50" s="28"/>
      <c r="BA50" s="28"/>
      <c r="BB50" s="28"/>
      <c r="BC50" s="28"/>
      <c r="BD50" s="28"/>
      <c r="BE50" s="28"/>
      <c r="BF50" s="28"/>
      <c r="BG50" s="29" t="s">
        <v>118</v>
      </c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1"/>
      <c r="BZ50" s="11" t="s">
        <v>117</v>
      </c>
      <c r="CA50" s="11"/>
      <c r="CB50" s="11"/>
      <c r="CC50" s="11"/>
      <c r="CD50" s="11"/>
      <c r="CE50" s="12" t="s">
        <v>104</v>
      </c>
      <c r="CF50" s="13"/>
      <c r="CG50" s="13"/>
      <c r="CH50" s="13"/>
      <c r="CI50" s="13"/>
      <c r="CJ50" s="13"/>
      <c r="CK50" s="13"/>
      <c r="CL50" s="13"/>
      <c r="CM50" s="13"/>
      <c r="CN50" s="14"/>
      <c r="CO50" s="15">
        <v>0</v>
      </c>
      <c r="CP50" s="15"/>
      <c r="CQ50" s="15"/>
      <c r="CR50" s="15"/>
      <c r="CS50" s="15"/>
      <c r="CT50" s="15"/>
      <c r="CU50" s="15"/>
      <c r="CV50" s="15"/>
      <c r="CW50" s="28">
        <f>ROUND((CW7/15876186*100),2)</f>
        <v>31.49</v>
      </c>
      <c r="CX50" s="28"/>
      <c r="CY50" s="28"/>
      <c r="CZ50" s="28"/>
      <c r="DA50" s="28"/>
      <c r="DB50" s="28"/>
      <c r="DC50" s="28"/>
      <c r="DD50" s="28"/>
      <c r="DE50" s="28">
        <f>CW50</f>
        <v>31.49</v>
      </c>
      <c r="DF50" s="28"/>
      <c r="DG50" s="28"/>
      <c r="DH50" s="28"/>
      <c r="DI50" s="28"/>
      <c r="DJ50" s="28"/>
      <c r="DK50" s="28"/>
      <c r="DL50" s="28"/>
    </row>
  </sheetData>
  <mergeCells count="529">
    <mergeCell ref="BZ5:CD5"/>
    <mergeCell ref="CE5:CN5"/>
    <mergeCell ref="CO5:CV5"/>
    <mergeCell ref="CW5:DD5"/>
    <mergeCell ref="DE5:DL5"/>
    <mergeCell ref="BG4:BY4"/>
    <mergeCell ref="A4:S4"/>
    <mergeCell ref="A5:S5"/>
    <mergeCell ref="T5:X5"/>
    <mergeCell ref="Y5:AH5"/>
    <mergeCell ref="AI5:AP5"/>
    <mergeCell ref="AQ5:AX5"/>
    <mergeCell ref="AY5:BF5"/>
    <mergeCell ref="BG5:BY5"/>
    <mergeCell ref="A6:S6"/>
    <mergeCell ref="T6:X6"/>
    <mergeCell ref="Y6:AH6"/>
    <mergeCell ref="AI6:AP6"/>
    <mergeCell ref="AQ6:AX6"/>
    <mergeCell ref="AY6:BF6"/>
    <mergeCell ref="A7:S7"/>
    <mergeCell ref="T7:X7"/>
    <mergeCell ref="Y7:AH7"/>
    <mergeCell ref="AI7:AP7"/>
    <mergeCell ref="AQ7:AX7"/>
    <mergeCell ref="AY7:BF7"/>
    <mergeCell ref="A8:S8"/>
    <mergeCell ref="T8:X8"/>
    <mergeCell ref="Y8:AH8"/>
    <mergeCell ref="AQ8:AX8"/>
    <mergeCell ref="AY8:BF8"/>
    <mergeCell ref="A9:S9"/>
    <mergeCell ref="T9:X9"/>
    <mergeCell ref="Y9:AH9"/>
    <mergeCell ref="AQ9:AX9"/>
    <mergeCell ref="AY9:BF9"/>
    <mergeCell ref="A10:S10"/>
    <mergeCell ref="T10:X10"/>
    <mergeCell ref="Y10:AH10"/>
    <mergeCell ref="AQ10:AX10"/>
    <mergeCell ref="AY10:BF10"/>
    <mergeCell ref="A11:S11"/>
    <mergeCell ref="T11:X11"/>
    <mergeCell ref="Y11:AH11"/>
    <mergeCell ref="AQ11:AX11"/>
    <mergeCell ref="AY11:BF11"/>
    <mergeCell ref="A12:S12"/>
    <mergeCell ref="T12:X12"/>
    <mergeCell ref="Y12:AH12"/>
    <mergeCell ref="AQ12:AX12"/>
    <mergeCell ref="AY12:BF12"/>
    <mergeCell ref="A13:S13"/>
    <mergeCell ref="T13:X13"/>
    <mergeCell ref="Y13:AH13"/>
    <mergeCell ref="AQ13:AX13"/>
    <mergeCell ref="AY13:BF13"/>
    <mergeCell ref="A14:S14"/>
    <mergeCell ref="T14:X14"/>
    <mergeCell ref="Y14:AH14"/>
    <mergeCell ref="AQ14:AX14"/>
    <mergeCell ref="AY14:BF14"/>
    <mergeCell ref="A15:S15"/>
    <mergeCell ref="T15:X15"/>
    <mergeCell ref="Y15:AH15"/>
    <mergeCell ref="AQ15:AX15"/>
    <mergeCell ref="AY15:BF15"/>
    <mergeCell ref="A16:S16"/>
    <mergeCell ref="T16:X16"/>
    <mergeCell ref="Y16:AH16"/>
    <mergeCell ref="AQ16:AX16"/>
    <mergeCell ref="AY16:BF16"/>
    <mergeCell ref="A17:S17"/>
    <mergeCell ref="T17:X17"/>
    <mergeCell ref="Y17:AH17"/>
    <mergeCell ref="AQ17:AX17"/>
    <mergeCell ref="AY17:BF17"/>
    <mergeCell ref="A18:S18"/>
    <mergeCell ref="T18:X18"/>
    <mergeCell ref="Y18:AH18"/>
    <mergeCell ref="AQ18:AX18"/>
    <mergeCell ref="AY18:BF18"/>
    <mergeCell ref="A19:S19"/>
    <mergeCell ref="T19:X19"/>
    <mergeCell ref="Y19:AH19"/>
    <mergeCell ref="AQ19:AX19"/>
    <mergeCell ref="AY19:BF19"/>
    <mergeCell ref="A20:S20"/>
    <mergeCell ref="T20:X20"/>
    <mergeCell ref="Y20:AH20"/>
    <mergeCell ref="AI20:AP20"/>
    <mergeCell ref="AQ20:AX20"/>
    <mergeCell ref="AY20:BF20"/>
    <mergeCell ref="A21:S21"/>
    <mergeCell ref="T21:X21"/>
    <mergeCell ref="Y21:AH21"/>
    <mergeCell ref="AI21:AP21"/>
    <mergeCell ref="AQ21:AX21"/>
    <mergeCell ref="AY21:BF21"/>
    <mergeCell ref="A22:S22"/>
    <mergeCell ref="T22:X22"/>
    <mergeCell ref="Y22:AH22"/>
    <mergeCell ref="AI22:AP22"/>
    <mergeCell ref="AQ22:AX22"/>
    <mergeCell ref="AY22:BF22"/>
    <mergeCell ref="A23:S23"/>
    <mergeCell ref="T23:X23"/>
    <mergeCell ref="Y23:AH23"/>
    <mergeCell ref="AI23:AP23"/>
    <mergeCell ref="AQ23:AX23"/>
    <mergeCell ref="AY23:BF23"/>
    <mergeCell ref="A24:S24"/>
    <mergeCell ref="T24:X24"/>
    <mergeCell ref="Y24:AH24"/>
    <mergeCell ref="AI24:AP24"/>
    <mergeCell ref="AQ24:AX24"/>
    <mergeCell ref="AY24:BF24"/>
    <mergeCell ref="A25:S25"/>
    <mergeCell ref="T25:X25"/>
    <mergeCell ref="Y25:AH25"/>
    <mergeCell ref="AI25:AP25"/>
    <mergeCell ref="AQ25:AX25"/>
    <mergeCell ref="AY25:BF25"/>
    <mergeCell ref="A26:S26"/>
    <mergeCell ref="T26:X26"/>
    <mergeCell ref="Y26:AH26"/>
    <mergeCell ref="AI26:AP26"/>
    <mergeCell ref="AQ26:AX26"/>
    <mergeCell ref="AY26:BF26"/>
    <mergeCell ref="A27:S27"/>
    <mergeCell ref="T27:X27"/>
    <mergeCell ref="Y27:AH27"/>
    <mergeCell ref="AI27:AP27"/>
    <mergeCell ref="AQ27:AX27"/>
    <mergeCell ref="AY27:BF27"/>
    <mergeCell ref="A28:S28"/>
    <mergeCell ref="T28:X28"/>
    <mergeCell ref="Y28:AH28"/>
    <mergeCell ref="AI28:AP28"/>
    <mergeCell ref="AQ28:AX28"/>
    <mergeCell ref="AY28:BF28"/>
    <mergeCell ref="A29:S29"/>
    <mergeCell ref="T29:X29"/>
    <mergeCell ref="Y29:AH29"/>
    <mergeCell ref="AI29:AP29"/>
    <mergeCell ref="AQ29:AX29"/>
    <mergeCell ref="AY29:BF29"/>
    <mergeCell ref="A30:S30"/>
    <mergeCell ref="T30:X30"/>
    <mergeCell ref="Y30:AH30"/>
    <mergeCell ref="AI30:AP30"/>
    <mergeCell ref="AQ30:AX30"/>
    <mergeCell ref="AY30:BF30"/>
    <mergeCell ref="A31:S31"/>
    <mergeCell ref="T31:X31"/>
    <mergeCell ref="Y31:AH31"/>
    <mergeCell ref="AI31:AP31"/>
    <mergeCell ref="AQ31:AX31"/>
    <mergeCell ref="AY31:BF31"/>
    <mergeCell ref="A32:S32"/>
    <mergeCell ref="T32:X32"/>
    <mergeCell ref="Y32:AH32"/>
    <mergeCell ref="AI32:AP32"/>
    <mergeCell ref="AQ32:AX32"/>
    <mergeCell ref="AY32:BF32"/>
    <mergeCell ref="A33:S33"/>
    <mergeCell ref="T33:X33"/>
    <mergeCell ref="Y33:AH33"/>
    <mergeCell ref="AI33:AP33"/>
    <mergeCell ref="AQ33:AX33"/>
    <mergeCell ref="AY33:BF33"/>
    <mergeCell ref="A34:S34"/>
    <mergeCell ref="T34:X34"/>
    <mergeCell ref="Y34:AH34"/>
    <mergeCell ref="AI34:AP34"/>
    <mergeCell ref="AQ34:AX34"/>
    <mergeCell ref="AY34:BF34"/>
    <mergeCell ref="A35:S35"/>
    <mergeCell ref="T35:X35"/>
    <mergeCell ref="Y35:AH35"/>
    <mergeCell ref="AI35:AP35"/>
    <mergeCell ref="AQ35:AX35"/>
    <mergeCell ref="AY35:BF35"/>
    <mergeCell ref="A36:S36"/>
    <mergeCell ref="T36:X36"/>
    <mergeCell ref="Y36:AH36"/>
    <mergeCell ref="AI36:AP36"/>
    <mergeCell ref="AQ36:AX36"/>
    <mergeCell ref="AY36:BF36"/>
    <mergeCell ref="A37:S37"/>
    <mergeCell ref="T37:X37"/>
    <mergeCell ref="Y37:AH37"/>
    <mergeCell ref="AI37:AP37"/>
    <mergeCell ref="AQ37:AX37"/>
    <mergeCell ref="AY37:BF37"/>
    <mergeCell ref="A38:S38"/>
    <mergeCell ref="T38:X38"/>
    <mergeCell ref="Y38:AH38"/>
    <mergeCell ref="AI38:AP38"/>
    <mergeCell ref="AQ38:AX38"/>
    <mergeCell ref="AY38:BF38"/>
    <mergeCell ref="A39:S39"/>
    <mergeCell ref="T39:X39"/>
    <mergeCell ref="Y39:AH39"/>
    <mergeCell ref="AI39:AP39"/>
    <mergeCell ref="AQ39:AX39"/>
    <mergeCell ref="AY39:BF39"/>
    <mergeCell ref="A40:S40"/>
    <mergeCell ref="T40:X40"/>
    <mergeCell ref="Y40:AH40"/>
    <mergeCell ref="AI40:AP40"/>
    <mergeCell ref="AQ40:AX40"/>
    <mergeCell ref="AY40:BF40"/>
    <mergeCell ref="A41:S41"/>
    <mergeCell ref="T41:X41"/>
    <mergeCell ref="Y41:AH41"/>
    <mergeCell ref="AI41:AP41"/>
    <mergeCell ref="AQ41:AX41"/>
    <mergeCell ref="AY41:BF41"/>
    <mergeCell ref="A42:S42"/>
    <mergeCell ref="T42:X42"/>
    <mergeCell ref="Y42:AH42"/>
    <mergeCell ref="AI42:AP42"/>
    <mergeCell ref="AQ42:AX42"/>
    <mergeCell ref="AY42:BF42"/>
    <mergeCell ref="A43:S43"/>
    <mergeCell ref="T43:X43"/>
    <mergeCell ref="Y43:AH43"/>
    <mergeCell ref="AI43:AP43"/>
    <mergeCell ref="AQ43:AX43"/>
    <mergeCell ref="AY43:BF43"/>
    <mergeCell ref="A44:S44"/>
    <mergeCell ref="T44:X44"/>
    <mergeCell ref="Y44:AH44"/>
    <mergeCell ref="AI44:AP44"/>
    <mergeCell ref="AQ44:AX44"/>
    <mergeCell ref="AY44:BF44"/>
    <mergeCell ref="A45:S45"/>
    <mergeCell ref="T45:X45"/>
    <mergeCell ref="Y45:AH45"/>
    <mergeCell ref="AI45:AP45"/>
    <mergeCell ref="AQ45:AX45"/>
    <mergeCell ref="AY45:BF45"/>
    <mergeCell ref="A46:S46"/>
    <mergeCell ref="T46:X46"/>
    <mergeCell ref="Y46:AH46"/>
    <mergeCell ref="AI46:AP46"/>
    <mergeCell ref="AQ46:AX46"/>
    <mergeCell ref="AY46:BF46"/>
    <mergeCell ref="A47:S47"/>
    <mergeCell ref="T47:X47"/>
    <mergeCell ref="Y47:AH47"/>
    <mergeCell ref="AI47:AP47"/>
    <mergeCell ref="AQ47:AX47"/>
    <mergeCell ref="AY47:BF47"/>
    <mergeCell ref="A50:S50"/>
    <mergeCell ref="T50:X50"/>
    <mergeCell ref="Y50:AH50"/>
    <mergeCell ref="AI50:AP50"/>
    <mergeCell ref="AQ50:AX50"/>
    <mergeCell ref="AY50:BF50"/>
    <mergeCell ref="A48:S48"/>
    <mergeCell ref="T48:X48"/>
    <mergeCell ref="Y48:AH48"/>
    <mergeCell ref="AI48:AP48"/>
    <mergeCell ref="AQ48:AX48"/>
    <mergeCell ref="AY48:BF48"/>
    <mergeCell ref="A49:S49"/>
    <mergeCell ref="T49:X49"/>
    <mergeCell ref="Y49:AH49"/>
    <mergeCell ref="AI49:AP49"/>
    <mergeCell ref="AQ49:AX49"/>
    <mergeCell ref="AY49:BF49"/>
    <mergeCell ref="BG6:BY6"/>
    <mergeCell ref="BZ6:CD6"/>
    <mergeCell ref="CE6:CN6"/>
    <mergeCell ref="CO6:CV6"/>
    <mergeCell ref="CW6:DD6"/>
    <mergeCell ref="DE6:DL6"/>
    <mergeCell ref="BG7:BY7"/>
    <mergeCell ref="BZ7:CD7"/>
    <mergeCell ref="CE7:CN7"/>
    <mergeCell ref="CO7:CV7"/>
    <mergeCell ref="CW7:DD7"/>
    <mergeCell ref="DE7:DL7"/>
    <mergeCell ref="BG8:BY8"/>
    <mergeCell ref="BZ8:CD8"/>
    <mergeCell ref="CE8:CN8"/>
    <mergeCell ref="CW8:DD8"/>
    <mergeCell ref="DE8:DL8"/>
    <mergeCell ref="BG9:BY9"/>
    <mergeCell ref="BZ9:CD9"/>
    <mergeCell ref="CE9:CN9"/>
    <mergeCell ref="CW9:DD9"/>
    <mergeCell ref="DE9:DL9"/>
    <mergeCell ref="BG10:BY10"/>
    <mergeCell ref="BZ10:CD10"/>
    <mergeCell ref="CE10:CN10"/>
    <mergeCell ref="CW10:DD10"/>
    <mergeCell ref="DE10:DL10"/>
    <mergeCell ref="BG11:BY11"/>
    <mergeCell ref="BZ11:CD11"/>
    <mergeCell ref="CE11:CN11"/>
    <mergeCell ref="CW11:DD11"/>
    <mergeCell ref="DE11:DL11"/>
    <mergeCell ref="BG12:BY12"/>
    <mergeCell ref="BZ12:CD12"/>
    <mergeCell ref="CE12:CN12"/>
    <mergeCell ref="CW12:DD12"/>
    <mergeCell ref="DE12:DL12"/>
    <mergeCell ref="BG13:BY13"/>
    <mergeCell ref="BZ13:CD13"/>
    <mergeCell ref="CE13:CN13"/>
    <mergeCell ref="CW13:DD13"/>
    <mergeCell ref="DE13:DL13"/>
    <mergeCell ref="BG14:BY14"/>
    <mergeCell ref="BZ14:CD14"/>
    <mergeCell ref="CE14:CN14"/>
    <mergeCell ref="CW14:DD14"/>
    <mergeCell ref="DE14:DL14"/>
    <mergeCell ref="BG15:BY15"/>
    <mergeCell ref="BZ15:CD15"/>
    <mergeCell ref="CE15:CN15"/>
    <mergeCell ref="CW15:DD15"/>
    <mergeCell ref="DE15:DL15"/>
    <mergeCell ref="BG16:BY16"/>
    <mergeCell ref="BZ16:CD16"/>
    <mergeCell ref="CE16:CN16"/>
    <mergeCell ref="CW16:DD16"/>
    <mergeCell ref="DE16:DL16"/>
    <mergeCell ref="BG17:BY17"/>
    <mergeCell ref="BZ17:CD17"/>
    <mergeCell ref="CE17:CN17"/>
    <mergeCell ref="CW17:DD17"/>
    <mergeCell ref="DE17:DL17"/>
    <mergeCell ref="BG18:BY18"/>
    <mergeCell ref="BZ18:CD18"/>
    <mergeCell ref="CE18:CN18"/>
    <mergeCell ref="CW18:DD18"/>
    <mergeCell ref="DE18:DL18"/>
    <mergeCell ref="BG19:BY19"/>
    <mergeCell ref="BZ19:CD19"/>
    <mergeCell ref="CE19:CN19"/>
    <mergeCell ref="CW19:DD19"/>
    <mergeCell ref="DE19:DL19"/>
    <mergeCell ref="BG20:BY20"/>
    <mergeCell ref="BZ20:CD20"/>
    <mergeCell ref="CE20:CN20"/>
    <mergeCell ref="CW20:DD20"/>
    <mergeCell ref="DE20:DL20"/>
    <mergeCell ref="BG21:BY21"/>
    <mergeCell ref="BZ21:CD21"/>
    <mergeCell ref="CE21:CN21"/>
    <mergeCell ref="CO21:CV21"/>
    <mergeCell ref="CW21:DD21"/>
    <mergeCell ref="DE21:DL21"/>
    <mergeCell ref="BG50:BY50"/>
    <mergeCell ref="BZ50:CD50"/>
    <mergeCell ref="CE50:CN50"/>
    <mergeCell ref="CO50:CV50"/>
    <mergeCell ref="CW50:DD50"/>
    <mergeCell ref="DE50:DL50"/>
    <mergeCell ref="BG22:BY22"/>
    <mergeCell ref="BZ22:CD22"/>
    <mergeCell ref="CE22:CN22"/>
    <mergeCell ref="CO22:CV22"/>
    <mergeCell ref="CW22:DD22"/>
    <mergeCell ref="DE22:DL22"/>
    <mergeCell ref="BG23:BY23"/>
    <mergeCell ref="BZ23:CD23"/>
    <mergeCell ref="CE23:CN23"/>
    <mergeCell ref="CO23:CV23"/>
    <mergeCell ref="BG26:BY26"/>
    <mergeCell ref="BZ26:CD26"/>
    <mergeCell ref="CE26:CN26"/>
    <mergeCell ref="CO26:CV26"/>
    <mergeCell ref="CW26:DD26"/>
    <mergeCell ref="DE26:DL26"/>
    <mergeCell ref="BG27:BY27"/>
    <mergeCell ref="BZ27:CD27"/>
    <mergeCell ref="CE27:CN27"/>
    <mergeCell ref="CO27:CV27"/>
    <mergeCell ref="BG30:BY30"/>
    <mergeCell ref="BZ30:CD30"/>
    <mergeCell ref="CE30:CN30"/>
    <mergeCell ref="CO30:CV30"/>
    <mergeCell ref="CW30:DD30"/>
    <mergeCell ref="DE30:DL30"/>
    <mergeCell ref="BG31:BY31"/>
    <mergeCell ref="BZ31:CD31"/>
    <mergeCell ref="CE31:CN31"/>
    <mergeCell ref="CO31:CV31"/>
    <mergeCell ref="BG34:BY34"/>
    <mergeCell ref="BZ34:CD34"/>
    <mergeCell ref="CE34:CN34"/>
    <mergeCell ref="CO34:CV34"/>
    <mergeCell ref="CW34:DD34"/>
    <mergeCell ref="DE34:DL34"/>
    <mergeCell ref="BG35:BY35"/>
    <mergeCell ref="BZ35:CD35"/>
    <mergeCell ref="CE35:CN35"/>
    <mergeCell ref="CO35:CV35"/>
    <mergeCell ref="BG38:BY38"/>
    <mergeCell ref="BZ38:CD38"/>
    <mergeCell ref="CE38:CN38"/>
    <mergeCell ref="CO38:CV38"/>
    <mergeCell ref="CW38:DD38"/>
    <mergeCell ref="DE38:DL38"/>
    <mergeCell ref="BG39:BY39"/>
    <mergeCell ref="BZ39:CD39"/>
    <mergeCell ref="CE39:CN39"/>
    <mergeCell ref="CO39:CV39"/>
    <mergeCell ref="BG42:BY42"/>
    <mergeCell ref="BZ42:CD42"/>
    <mergeCell ref="CE42:CN42"/>
    <mergeCell ref="CO42:CV42"/>
    <mergeCell ref="CW42:DD42"/>
    <mergeCell ref="DE42:DL42"/>
    <mergeCell ref="BG43:BY43"/>
    <mergeCell ref="BZ43:CD43"/>
    <mergeCell ref="CE43:CN43"/>
    <mergeCell ref="CO43:CV43"/>
    <mergeCell ref="BG46:BY46"/>
    <mergeCell ref="BZ46:CD46"/>
    <mergeCell ref="CE46:CN46"/>
    <mergeCell ref="CO46:CV46"/>
    <mergeCell ref="CW46:DD46"/>
    <mergeCell ref="DE46:DL46"/>
    <mergeCell ref="BG47:BY47"/>
    <mergeCell ref="BZ47:CD47"/>
    <mergeCell ref="CE47:CN47"/>
    <mergeCell ref="CO47:CV47"/>
    <mergeCell ref="CW23:DD23"/>
    <mergeCell ref="DE23:DL23"/>
    <mergeCell ref="BG24:BY24"/>
    <mergeCell ref="BZ24:CD24"/>
    <mergeCell ref="CE24:CN24"/>
    <mergeCell ref="CO24:CV24"/>
    <mergeCell ref="CW24:DD24"/>
    <mergeCell ref="DE24:DL24"/>
    <mergeCell ref="BG25:BY25"/>
    <mergeCell ref="BZ25:CD25"/>
    <mergeCell ref="CE25:CN25"/>
    <mergeCell ref="CO25:CV25"/>
    <mergeCell ref="CW25:DD25"/>
    <mergeCell ref="DE25:DL25"/>
    <mergeCell ref="CW27:DD27"/>
    <mergeCell ref="DE27:DL27"/>
    <mergeCell ref="BG28:BY28"/>
    <mergeCell ref="BZ28:CD28"/>
    <mergeCell ref="CE28:CN28"/>
    <mergeCell ref="CO28:CV28"/>
    <mergeCell ref="CW28:DD28"/>
    <mergeCell ref="DE28:DL28"/>
    <mergeCell ref="BG29:BY29"/>
    <mergeCell ref="BZ29:CD29"/>
    <mergeCell ref="CE29:CN29"/>
    <mergeCell ref="CO29:CV29"/>
    <mergeCell ref="CW29:DD29"/>
    <mergeCell ref="DE29:DL29"/>
    <mergeCell ref="CW31:DD31"/>
    <mergeCell ref="DE31:DL31"/>
    <mergeCell ref="BG32:BY32"/>
    <mergeCell ref="BZ32:CD32"/>
    <mergeCell ref="CE32:CN32"/>
    <mergeCell ref="CO32:CV32"/>
    <mergeCell ref="CW32:DD32"/>
    <mergeCell ref="DE32:DL32"/>
    <mergeCell ref="BG33:BY33"/>
    <mergeCell ref="BZ33:CD33"/>
    <mergeCell ref="CE33:CN33"/>
    <mergeCell ref="CO33:CV33"/>
    <mergeCell ref="CW33:DD33"/>
    <mergeCell ref="DE33:DL33"/>
    <mergeCell ref="CW35:DD35"/>
    <mergeCell ref="DE35:DL35"/>
    <mergeCell ref="BG36:BY36"/>
    <mergeCell ref="BZ36:CD36"/>
    <mergeCell ref="CE36:CN36"/>
    <mergeCell ref="CO36:CV36"/>
    <mergeCell ref="CW36:DD36"/>
    <mergeCell ref="DE36:DL36"/>
    <mergeCell ref="BG37:BY37"/>
    <mergeCell ref="BZ37:CD37"/>
    <mergeCell ref="CE37:CN37"/>
    <mergeCell ref="CO37:CV37"/>
    <mergeCell ref="CW37:DD37"/>
    <mergeCell ref="DE37:DL37"/>
    <mergeCell ref="CW39:DD39"/>
    <mergeCell ref="DE39:DL39"/>
    <mergeCell ref="BG40:BY40"/>
    <mergeCell ref="BZ40:CD40"/>
    <mergeCell ref="CE40:CN40"/>
    <mergeCell ref="CO40:CV40"/>
    <mergeCell ref="CW40:DD40"/>
    <mergeCell ref="DE40:DL40"/>
    <mergeCell ref="BG41:BY41"/>
    <mergeCell ref="BZ41:CD41"/>
    <mergeCell ref="CE41:CN41"/>
    <mergeCell ref="CO41:CV41"/>
    <mergeCell ref="CW41:DD41"/>
    <mergeCell ref="DE41:DL41"/>
    <mergeCell ref="CW43:DD43"/>
    <mergeCell ref="DE43:DL43"/>
    <mergeCell ref="BG44:BY44"/>
    <mergeCell ref="BZ44:CD44"/>
    <mergeCell ref="CE44:CN44"/>
    <mergeCell ref="CO44:CV44"/>
    <mergeCell ref="CW44:DD44"/>
    <mergeCell ref="DE44:DL44"/>
    <mergeCell ref="BG45:BY45"/>
    <mergeCell ref="BZ45:CD45"/>
    <mergeCell ref="CE45:CN45"/>
    <mergeCell ref="CO45:CV45"/>
    <mergeCell ref="CW45:DD45"/>
    <mergeCell ref="DE45:DL45"/>
    <mergeCell ref="CW47:DD47"/>
    <mergeCell ref="DE47:DL47"/>
    <mergeCell ref="BG48:BY48"/>
    <mergeCell ref="BZ48:CD48"/>
    <mergeCell ref="CE48:CN48"/>
    <mergeCell ref="CO48:CV48"/>
    <mergeCell ref="CW48:DD48"/>
    <mergeCell ref="DE48:DL48"/>
    <mergeCell ref="BG49:BY49"/>
    <mergeCell ref="BZ49:CD49"/>
    <mergeCell ref="CE49:CN49"/>
    <mergeCell ref="CO49:CV49"/>
    <mergeCell ref="CW49:DD49"/>
    <mergeCell ref="DE49:DL49"/>
  </mergeCells>
  <conditionalFormatting sqref="A6:A8 BG6:BG8">
    <cfRule type="cellIs" dxfId="17" priority="23" stopIfTrue="1" operator="equal">
      <formula>$G5</formula>
    </cfRule>
  </conditionalFormatting>
  <conditionalFormatting sqref="A4:F4">
    <cfRule type="cellIs" dxfId="16" priority="16" stopIfTrue="1" operator="equal">
      <formula>$G3</formula>
    </cfRule>
  </conditionalFormatting>
  <conditionalFormatting sqref="BG4:BL4">
    <cfRule type="cellIs" dxfId="15" priority="15" stopIfTrue="1" operator="equal">
      <formula>$G3</formula>
    </cfRule>
  </conditionalFormatting>
  <conditionalFormatting sqref="B7:F8 B39:F39 A22 A36 A50 A10:A20 A24:A34 A38:A48">
    <cfRule type="cellIs" dxfId="14" priority="14" stopIfTrue="1" operator="equal">
      <formula>$G6</formula>
    </cfRule>
  </conditionalFormatting>
  <conditionalFormatting sqref="A9 A23 A37 A21 A35 A49">
    <cfRule type="cellIs" dxfId="13" priority="13" stopIfTrue="1" operator="equal">
      <formula>$G7</formula>
    </cfRule>
  </conditionalFormatting>
  <conditionalFormatting sqref="A8">
    <cfRule type="cellIs" dxfId="12" priority="12" stopIfTrue="1" operator="equal">
      <formula>$G6</formula>
    </cfRule>
  </conditionalFormatting>
  <conditionalFormatting sqref="A22">
    <cfRule type="cellIs" dxfId="11" priority="11" stopIfTrue="1" operator="equal">
      <formula>$G19</formula>
    </cfRule>
  </conditionalFormatting>
  <conditionalFormatting sqref="A36">
    <cfRule type="cellIs" dxfId="10" priority="10" stopIfTrue="1" operator="equal">
      <formula>$G33</formula>
    </cfRule>
  </conditionalFormatting>
  <conditionalFormatting sqref="BG48">
    <cfRule type="cellIs" dxfId="9" priority="3" stopIfTrue="1" operator="equal">
      <formula>$G45</formula>
    </cfRule>
  </conditionalFormatting>
  <conditionalFormatting sqref="BH7:BL8 BH39:BL39 BG22 BG36 BG10:BG20 BG24:BG34 BG38:BG48">
    <cfRule type="cellIs" dxfId="8" priority="9" stopIfTrue="1" operator="equal">
      <formula>$G6</formula>
    </cfRule>
  </conditionalFormatting>
  <conditionalFormatting sqref="BG9 BG23 BG37 BG21 BG35">
    <cfRule type="cellIs" dxfId="7" priority="8" stopIfTrue="1" operator="equal">
      <formula>$G7</formula>
    </cfRule>
  </conditionalFormatting>
  <conditionalFormatting sqref="BG8">
    <cfRule type="cellIs" dxfId="6" priority="7" stopIfTrue="1" operator="equal">
      <formula>$G6</formula>
    </cfRule>
  </conditionalFormatting>
  <conditionalFormatting sqref="BG22">
    <cfRule type="cellIs" dxfId="5" priority="6" stopIfTrue="1" operator="equal">
      <formula>$G19</formula>
    </cfRule>
  </conditionalFormatting>
  <conditionalFormatting sqref="BG36">
    <cfRule type="cellIs" dxfId="4" priority="5" stopIfTrue="1" operator="equal">
      <formula>$G33</formula>
    </cfRule>
  </conditionalFormatting>
  <conditionalFormatting sqref="BG34">
    <cfRule type="cellIs" dxfId="3" priority="4" stopIfTrue="1" operator="equal">
      <formula>$G31</formula>
    </cfRule>
  </conditionalFormatting>
  <conditionalFormatting sqref="A5 BG5">
    <cfRule type="cellIs" dxfId="2" priority="24" stopIfTrue="1" operator="equal">
      <formula>#REF!</formula>
    </cfRule>
  </conditionalFormatting>
  <conditionalFormatting sqref="BG50">
    <cfRule type="cellIs" dxfId="1" priority="2" stopIfTrue="1" operator="equal">
      <formula>$G49</formula>
    </cfRule>
  </conditionalFormatting>
  <conditionalFormatting sqref="BG49">
    <cfRule type="cellIs" dxfId="0" priority="1" stopIfTrue="1" operator="equal">
      <formula>$G47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КПК3117670 (3)</vt:lpstr>
      <vt:lpstr>Лист1</vt:lpstr>
      <vt:lpstr>'КПК3117670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2025-05-07T14:34:46Z</cp:lastPrinted>
  <dcterms:created xsi:type="dcterms:W3CDTF">2016-08-15T09:54:21Z</dcterms:created>
  <dcterms:modified xsi:type="dcterms:W3CDTF">2025-05-13T06:42:23Z</dcterms:modified>
</cp:coreProperties>
</file>