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70" sheetId="2" r:id="rId1"/>
  </sheets>
  <definedNames>
    <definedName name="_xlnm.Print_Area" localSheetId="0">КПК3117670!$A$1:$BM$164</definedName>
  </definedNames>
  <calcPr calcId="125725"/>
</workbook>
</file>

<file path=xl/calcChain.xml><?xml version="1.0" encoding="utf-8"?>
<calcChain xmlns="http://schemas.openxmlformats.org/spreadsheetml/2006/main">
  <c r="BE127" i="2"/>
  <c r="AW83"/>
  <c r="AW145"/>
  <c r="BE145" s="1"/>
  <c r="AW136"/>
  <c r="BE136" s="1"/>
  <c r="BE134"/>
  <c r="BE130"/>
  <c r="BE126"/>
  <c r="AW126"/>
  <c r="AW124"/>
  <c r="AW121"/>
  <c r="AW122"/>
  <c r="BE122" s="1"/>
  <c r="AW123"/>
  <c r="BE124"/>
  <c r="AW119"/>
  <c r="AW120"/>
  <c r="AW118"/>
  <c r="AW116"/>
  <c r="AW117"/>
  <c r="AW114"/>
  <c r="AW115"/>
  <c r="BE114"/>
  <c r="BE115"/>
  <c r="BE116"/>
  <c r="BE117"/>
  <c r="BE118"/>
  <c r="BE119"/>
  <c r="BE120"/>
  <c r="BE121"/>
  <c r="BE123"/>
  <c r="BE113"/>
  <c r="AW113"/>
  <c r="AW111"/>
  <c r="AW110"/>
  <c r="AW109"/>
  <c r="AW108"/>
  <c r="AW107"/>
  <c r="AW106"/>
  <c r="AW105"/>
  <c r="AW104"/>
  <c r="AW103"/>
  <c r="BE103" s="1"/>
  <c r="BE101"/>
  <c r="BE102"/>
  <c r="BE104"/>
  <c r="BE105"/>
  <c r="BE106"/>
  <c r="BE107"/>
  <c r="BE108"/>
  <c r="BE109"/>
  <c r="BE110"/>
  <c r="BE111"/>
  <c r="BE100"/>
  <c r="BE87"/>
  <c r="BE88"/>
  <c r="BE89"/>
  <c r="BE90"/>
  <c r="BE91"/>
  <c r="BE92"/>
  <c r="BE93"/>
  <c r="BE94"/>
  <c r="BE95"/>
  <c r="BE96"/>
  <c r="BE97"/>
  <c r="BE98"/>
  <c r="BE86"/>
  <c r="AW81"/>
  <c r="BE81"/>
  <c r="BE78"/>
  <c r="BE77"/>
  <c r="AW80"/>
  <c r="BE80" s="1"/>
  <c r="BE74"/>
  <c r="BE75"/>
  <c r="BE73"/>
  <c r="AW84"/>
  <c r="BE84" s="1"/>
  <c r="AW71"/>
  <c r="BE71" s="1"/>
  <c r="AW128"/>
  <c r="BE139"/>
  <c r="BE143"/>
  <c r="AW137"/>
  <c r="BE137" s="1"/>
  <c r="AK53"/>
  <c r="AK50"/>
  <c r="AR64"/>
  <c r="AS56"/>
  <c r="AS55"/>
  <c r="AS54"/>
  <c r="AS52"/>
  <c r="AS51"/>
  <c r="BE83" l="1"/>
  <c r="AW70"/>
  <c r="BE70" s="1"/>
  <c r="AS50"/>
  <c r="AS53"/>
</calcChain>
</file>

<file path=xl/sharedStrings.xml><?xml version="1.0" encoding="utf-8"?>
<sst xmlns="http://schemas.openxmlformats.org/spreadsheetml/2006/main" count="379" uniqueCount="171">
  <si>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</si>
  <si>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</si>
  <si>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</si>
  <si>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</si>
  <si>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</si>
  <si>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</si>
  <si>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</si>
  <si>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</si>
  <si>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</si>
  <si>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</si>
  <si>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</si>
  <si>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</si>
  <si>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</si>
  <si>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</si>
  <si>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</si>
  <si>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</si>
  <si>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</si>
  <si>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</si>
  <si>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</si>
  <si>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</si>
  <si>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</si>
  <si>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</si>
  <si>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</si>
  <si>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</si>
  <si>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</si>
  <si>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</si>
  <si>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</si>
  <si>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</si>
  <si>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</si>
  <si>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</si>
  <si>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</si>
  <si>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</si>
  <si>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</si>
  <si>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</si>
  <si>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</si>
  <si>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</si>
  <si>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</si>
  <si>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</si>
  <si>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</si>
  <si>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</si>
  <si>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</si>
  <si>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</si>
  <si>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</si>
  <si>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</si>
  <si>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</si>
  <si>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</si>
  <si>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</si>
  <si>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</si>
  <si>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</si>
  <si>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</si>
  <si>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</si>
  <si>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</si>
  <si>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</si>
  <si>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</si>
  <si>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</si>
  <si>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</si>
  <si>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</si>
  <si>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</si>
  <si>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</si>
  <si>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</si>
  <si>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</si>
  <si>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</si>
  <si>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</si>
  <si>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</si>
  <si>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</si>
  <si>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внески управління комунального господарства до статутного капіталу комунальних підприємств</t>
  </si>
  <si>
    <t>УСЬОГО</t>
  </si>
  <si>
    <t>затрат</t>
  </si>
  <si>
    <t>Z1</t>
  </si>
  <si>
    <t>грн.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</si>
  <si>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</si>
  <si>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</si>
  <si>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</si>
  <si>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</si>
  <si>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</si>
  <si>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</si>
  <si>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</si>
  <si>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</si>
  <si>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</si>
  <si>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</si>
  <si>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</si>
  <si>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</si>
  <si>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дані КП</t>
  </si>
  <si>
    <t>Внески органів виконавчої влади у статуний капітал "Коломийський центр туризму та дозвілля"</t>
  </si>
  <si>
    <t>Обсяг видатків на капітальний ремонт дитячого майданчика в парку ім. К.Трильовського в м. Коломиї</t>
  </si>
  <si>
    <t>продукту</t>
  </si>
  <si>
    <t>шт.</t>
  </si>
  <si>
    <t>кількість ігрових комплексів  яких планується придбати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</si>
  <si>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</si>
  <si>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</si>
  <si>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</si>
  <si>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</si>
  <si>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</si>
  <si>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</si>
  <si>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</si>
  <si>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</si>
  <si>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</si>
  <si>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</si>
  <si>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м.кв.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</si>
  <si>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</si>
  <si>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</si>
  <si>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</si>
  <si>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</si>
  <si>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</si>
  <si>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</si>
  <si>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</si>
  <si>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</si>
  <si>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</si>
  <si>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</si>
  <si>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</si>
  <si>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</si>
  <si>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</si>
  <si>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</si>
  <si>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</si>
  <si>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</si>
  <si>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</si>
  <si>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</t>
  </si>
  <si>
    <t>відсоток погашення кредиторської заборгованості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</si>
  <si>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</si>
  <si>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року.</t>
  </si>
  <si>
    <t>Підтримка підприємств комунальної форми власності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</si>
  <si>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</si>
  <si>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</si>
  <si>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</si>
  <si>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</si>
  <si>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</si>
  <si>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</si>
  <si>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</si>
  <si>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</si>
  <si>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</si>
  <si>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</si>
  <si>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</si>
  <si>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</si>
  <si>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</si>
  <si>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</si>
  <si>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</si>
  <si>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</si>
  <si>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</si>
  <si>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Управління комунального господарства Коломийської мiської ради</t>
  </si>
  <si>
    <t>1. Підтримка підприємств комунальної форми власності, покращення їх матеріального-технічного стану</t>
  </si>
  <si>
    <t>2. Внески управління комунального господарства до статутного капіталу комунальних підприємств</t>
  </si>
  <si>
    <t>1.1.Поповнення статутного капіталу "Коломийський центр туризму та дозвілля"</t>
  </si>
  <si>
    <t>1.2.Поповнення статутного капіталу КП «Зеленосвіт»</t>
  </si>
  <si>
    <t>1.3.Управління комунального господарства (внески до статутного капіталу для КП "Коломияводоканал")</t>
  </si>
  <si>
    <t>1.4.Управління комунального господарства (внески до статутного капіталу для КП "Коломиятеплосервіс)</t>
  </si>
  <si>
    <t>1.1. Поповнення статутного капіталу "Коломийський центр туризму та дозвілля"</t>
  </si>
  <si>
    <t>од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</si>
  <si>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</si>
  <si>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</si>
  <si>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</si>
  <si>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Придбання гойдалки подвійної на ланцюгах</t>
  </si>
  <si>
    <t>кількістьгойдалок на пружинці яких планується придбати</t>
  </si>
  <si>
    <t>2.1. Управління комунального господарства (внески до статутного капіталу для КП «Коломияводоканал»)</t>
  </si>
  <si>
    <t>Кількість підприємств, яким надаються внески до статутного капіталу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</si>
  <si>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</si>
  <si>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</si>
  <si>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</si>
  <si>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</si>
  <si>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Обсяг видатків на Капітальний ремонт частини нежитлової будівлі  Ратуші за адресою м.Коломия проспект Михайла Грушевського,1</t>
  </si>
  <si>
    <t>площа частини нежитлової будівлі  Ратуші за адресою м.Коломия проспект Михайла Грушевського,1, яку планується відремонтувати</t>
  </si>
  <si>
    <t>середня вартість проведення капітального ремонту 1 м.кв. частини нежитлової будівлі  Ратуші за адресою м.Коломия проспект Михайла Грушевського,1</t>
  </si>
  <si>
    <t>Придбання легкового пасажирського автомобіля</t>
  </si>
  <si>
    <t>кількість легкових пасажирських автомобілів, які планується придбати</t>
  </si>
  <si>
    <t>середня вартість придбання 1  легкових пасажирських автомобілів</t>
  </si>
  <si>
    <t>1.2.</t>
  </si>
  <si>
    <t>1.1.</t>
  </si>
  <si>
    <t>2.1.</t>
  </si>
  <si>
    <t>2.2.</t>
  </si>
  <si>
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бюджету"(із змінами), наказ управління комунального господарства від 13.01.2025  №2-О "Про затвердження пооб’єктного розподілу внесків до статутних капіталів суб’єктів господарювання на 2025 рік"</t>
  </si>
  <si>
    <t>від 17.01.2025 № 5-О</t>
  </si>
  <si>
    <t>рішення міської ради від 05.12.2024 №4012-58/2024 (зі змінами)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</si>
</sst>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0">
    <xf numFmtId="0" fontId="0" fillId="0" borderId="0" xfId="0"/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1" xfId="0" quotePrefix="1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2" fillId="2" borderId="1" xfId="0" quotePrefix="1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16" fontId="1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4"/>
  <sheetViews>
    <sheetView tabSelected="1" zoomScaleNormal="100" zoomScaleSheetLayoutView="100" workbookViewId="0">
      <selection activeCell="AE139" sqref="AE139:AN139"/>
    </sheetView>
  </sheetViews>
  <sheetFormatPr defaultRowHeight="12.75"/>
  <cols>
    <col min="1" max="54" width="2.85546875" style="35" customWidth="1"/>
    <col min="55" max="55" width="3.5703125" style="35" customWidth="1"/>
    <col min="56" max="65" width="2.85546875" style="35" customWidth="1"/>
    <col min="66" max="77" width="3" style="35" customWidth="1"/>
    <col min="78" max="78" width="4.5703125" style="35" customWidth="1"/>
    <col min="79" max="79" width="5.28515625" style="35" hidden="1" customWidth="1"/>
    <col min="80" max="16384" width="9.140625" style="35"/>
  </cols>
  <sheetData>
    <row r="1" spans="1:77" ht="44.25" customHeight="1">
      <c r="AO1" s="36" t="s">
        <v>34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77" ht="15.95" customHeight="1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77" ht="15" customHeight="1">
      <c r="AO3" s="38" t="s">
        <v>122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32.1" customHeight="1">
      <c r="AO4" s="39" t="s">
        <v>138</v>
      </c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77">
      <c r="AO5" s="40" t="s">
        <v>20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77" ht="7.5" customHeight="1"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77" ht="12.75" customHeight="1">
      <c r="AO7" s="129" t="s">
        <v>169</v>
      </c>
      <c r="AP7" s="122"/>
      <c r="AQ7" s="122"/>
      <c r="AR7" s="122"/>
      <c r="AS7" s="122"/>
      <c r="AT7" s="122"/>
      <c r="AU7" s="122"/>
      <c r="AW7" s="42"/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>
      <c r="AO8" s="43"/>
      <c r="AP8" s="43"/>
      <c r="AQ8" s="43"/>
      <c r="AR8" s="43"/>
      <c r="AS8" s="43"/>
      <c r="AT8" s="43"/>
      <c r="AU8" s="43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10" spans="1:77" ht="15.75" customHeight="1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>
      <c r="A11" s="45" t="s">
        <v>131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s="123" customFormat="1" ht="14.25" customHeight="1">
      <c r="A13" s="47" t="s">
        <v>51</v>
      </c>
      <c r="B13" s="48" t="s">
        <v>121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1" t="s">
        <v>134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52"/>
      <c r="AU13" s="48" t="s">
        <v>128</v>
      </c>
      <c r="AV13" s="49"/>
      <c r="AW13" s="49"/>
      <c r="AX13" s="49"/>
      <c r="AY13" s="49"/>
      <c r="AZ13" s="49"/>
      <c r="BA13" s="49"/>
      <c r="BB13" s="49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</row>
    <row r="14" spans="1:77" s="123" customFormat="1" ht="24" customHeight="1">
      <c r="A14" s="53"/>
      <c r="B14" s="54" t="s">
        <v>54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3"/>
      <c r="N14" s="55" t="s">
        <v>60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3"/>
      <c r="AU14" s="54" t="s">
        <v>53</v>
      </c>
      <c r="AV14" s="54"/>
      <c r="AW14" s="54"/>
      <c r="AX14" s="54"/>
      <c r="AY14" s="54"/>
      <c r="AZ14" s="54"/>
      <c r="BA14" s="54"/>
      <c r="BB14" s="54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</row>
    <row r="15" spans="1:77" s="123" customFormat="1">
      <c r="BE15" s="124"/>
      <c r="BF15" s="124"/>
      <c r="BG15" s="124"/>
      <c r="BH15" s="124"/>
      <c r="BI15" s="124"/>
      <c r="BJ15" s="124"/>
      <c r="BK15" s="124"/>
      <c r="BL15" s="124"/>
    </row>
    <row r="16" spans="1:77" s="123" customFormat="1" ht="15" customHeight="1">
      <c r="A16" s="56" t="s">
        <v>4</v>
      </c>
      <c r="B16" s="48" t="s">
        <v>135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51" t="s">
        <v>134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52"/>
      <c r="AU16" s="48" t="s">
        <v>128</v>
      </c>
      <c r="AV16" s="49"/>
      <c r="AW16" s="49"/>
      <c r="AX16" s="49"/>
      <c r="AY16" s="49"/>
      <c r="AZ16" s="49"/>
      <c r="BA16" s="49"/>
      <c r="BB16" s="49"/>
      <c r="BC16" s="57"/>
      <c r="BD16" s="57"/>
      <c r="BE16" s="57"/>
      <c r="BF16" s="57"/>
      <c r="BG16" s="57"/>
      <c r="BH16" s="57"/>
      <c r="BI16" s="57"/>
      <c r="BJ16" s="57"/>
      <c r="BK16" s="57"/>
      <c r="BL16" s="58"/>
      <c r="BM16" s="124"/>
      <c r="BN16" s="124"/>
      <c r="BO16" s="124"/>
      <c r="BP16" s="57"/>
      <c r="BQ16" s="57"/>
      <c r="BR16" s="57"/>
      <c r="BS16" s="57"/>
      <c r="BT16" s="57"/>
      <c r="BU16" s="57"/>
      <c r="BV16" s="57"/>
      <c r="BW16" s="57"/>
    </row>
    <row r="17" spans="1:79" s="123" customFormat="1" ht="24" customHeight="1">
      <c r="A17" s="59"/>
      <c r="B17" s="54" t="s">
        <v>54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3"/>
      <c r="N17" s="55" t="s">
        <v>59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3"/>
      <c r="AU17" s="54" t="s">
        <v>53</v>
      </c>
      <c r="AV17" s="54"/>
      <c r="AW17" s="54"/>
      <c r="AX17" s="54"/>
      <c r="AY17" s="54"/>
      <c r="AZ17" s="54"/>
      <c r="BA17" s="54"/>
      <c r="BB17" s="54"/>
      <c r="BC17" s="60"/>
      <c r="BD17" s="60"/>
      <c r="BE17" s="60"/>
      <c r="BF17" s="60"/>
      <c r="BG17" s="60"/>
      <c r="BH17" s="60"/>
      <c r="BI17" s="60"/>
      <c r="BJ17" s="60"/>
      <c r="BK17" s="61"/>
      <c r="BL17" s="60"/>
      <c r="BM17" s="124"/>
      <c r="BN17" s="124"/>
      <c r="BO17" s="124"/>
      <c r="BP17" s="60"/>
      <c r="BQ17" s="60"/>
      <c r="BR17" s="60"/>
      <c r="BS17" s="60"/>
      <c r="BT17" s="60"/>
      <c r="BU17" s="60"/>
      <c r="BV17" s="60"/>
      <c r="BW17" s="60"/>
    </row>
    <row r="18" spans="1:79" s="123" customFormat="1"/>
    <row r="19" spans="1:79" s="123" customFormat="1" ht="28.5" customHeight="1">
      <c r="A19" s="47" t="s">
        <v>52</v>
      </c>
      <c r="B19" s="48" t="s">
        <v>132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136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7"/>
      <c r="AA19" s="48" t="s">
        <v>137</v>
      </c>
      <c r="AB19" s="49"/>
      <c r="AC19" s="49"/>
      <c r="AD19" s="49"/>
      <c r="AE19" s="49"/>
      <c r="AF19" s="49"/>
      <c r="AG19" s="49"/>
      <c r="AH19" s="49"/>
      <c r="AI19" s="49"/>
      <c r="AJ19" s="57"/>
      <c r="AK19" s="62" t="s">
        <v>133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57"/>
      <c r="BE19" s="48" t="s">
        <v>129</v>
      </c>
      <c r="BF19" s="49"/>
      <c r="BG19" s="49"/>
      <c r="BH19" s="49"/>
      <c r="BI19" s="49"/>
      <c r="BJ19" s="49"/>
      <c r="BK19" s="49"/>
      <c r="BL19" s="49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</row>
    <row r="20" spans="1:79" s="123" customFormat="1" ht="25.5" customHeight="1">
      <c r="B20" s="54" t="s">
        <v>54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60"/>
      <c r="AA20" s="63" t="s">
        <v>56</v>
      </c>
      <c r="AB20" s="63"/>
      <c r="AC20" s="63"/>
      <c r="AD20" s="63"/>
      <c r="AE20" s="63"/>
      <c r="AF20" s="63"/>
      <c r="AG20" s="63"/>
      <c r="AH20" s="63"/>
      <c r="AI20" s="63"/>
      <c r="AJ20" s="60"/>
      <c r="AK20" s="64" t="s">
        <v>57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0"/>
      <c r="BE20" s="54" t="s">
        <v>58</v>
      </c>
      <c r="BF20" s="54"/>
      <c r="BG20" s="54"/>
      <c r="BH20" s="54"/>
      <c r="BI20" s="54"/>
      <c r="BJ20" s="54"/>
      <c r="BK20" s="54"/>
      <c r="BL20" s="54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</row>
    <row r="21" spans="1:79" ht="6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2" spans="1:79" ht="24.95" customHeight="1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60000000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>
      <c r="A23" s="69" t="s">
        <v>61</v>
      </c>
      <c r="B23" s="69"/>
      <c r="C23" s="69"/>
      <c r="D23" s="69"/>
      <c r="E23" s="69"/>
      <c r="F23" s="69"/>
      <c r="G23" s="69"/>
      <c r="H23" s="69"/>
      <c r="I23" s="67">
        <v>60000000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9" t="s">
        <v>23</v>
      </c>
      <c r="U23" s="69"/>
      <c r="V23" s="69"/>
      <c r="W23" s="69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2"/>
      <c r="AP23" s="72"/>
      <c r="AQ23" s="72"/>
      <c r="AR23" s="72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72"/>
      <c r="BE23" s="72"/>
      <c r="BF23" s="72"/>
      <c r="BG23" s="72"/>
      <c r="BH23" s="72"/>
      <c r="BI23" s="72"/>
      <c r="BJ23" s="65"/>
      <c r="BK23" s="65"/>
      <c r="BL23" s="65"/>
    </row>
    <row r="24" spans="1:79" ht="12.75" customHeight="1">
      <c r="A24" s="73"/>
      <c r="B24" s="73"/>
      <c r="C24" s="73"/>
      <c r="D24" s="73"/>
      <c r="E24" s="73"/>
      <c r="F24" s="73"/>
      <c r="G24" s="73"/>
      <c r="H24" s="73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3"/>
      <c r="U24" s="73"/>
      <c r="V24" s="73"/>
      <c r="W24" s="73"/>
      <c r="X24" s="70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2"/>
      <c r="AP24" s="72"/>
      <c r="AQ24" s="72"/>
      <c r="AR24" s="72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72"/>
      <c r="BE24" s="72"/>
      <c r="BF24" s="72"/>
      <c r="BG24" s="72"/>
      <c r="BH24" s="72"/>
      <c r="BI24" s="72"/>
      <c r="BJ24" s="65"/>
      <c r="BK24" s="65"/>
      <c r="BL24" s="65"/>
    </row>
    <row r="25" spans="1:79" ht="15.75" customHeight="1">
      <c r="A25" s="37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10.25" customHeight="1">
      <c r="A26" s="74" t="s">
        <v>168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</row>
    <row r="27" spans="1:79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</row>
    <row r="28" spans="1:79" ht="15.75" customHeight="1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80">
        <v>1</v>
      </c>
      <c r="B30" s="80"/>
      <c r="C30" s="80"/>
      <c r="D30" s="80"/>
      <c r="E30" s="80"/>
      <c r="F30" s="8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16" t="s">
        <v>32</v>
      </c>
      <c r="B31" s="16"/>
      <c r="C31" s="16"/>
      <c r="D31" s="16"/>
      <c r="E31" s="16"/>
      <c r="F31" s="16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35" t="s">
        <v>48</v>
      </c>
    </row>
    <row r="32" spans="1:79" ht="12.75" customHeight="1">
      <c r="A32" s="16">
        <v>1</v>
      </c>
      <c r="B32" s="16"/>
      <c r="C32" s="16"/>
      <c r="D32" s="16"/>
      <c r="E32" s="16"/>
      <c r="F32" s="16"/>
      <c r="G32" s="21" t="s">
        <v>63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3"/>
      <c r="CA32" s="35" t="s">
        <v>47</v>
      </c>
    </row>
    <row r="33" spans="1:79" ht="12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</row>
    <row r="34" spans="1:79" ht="15.95" customHeight="1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>
      <c r="A35" s="74" t="s">
        <v>120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12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5.75" customHeight="1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>
      <c r="A39" s="80">
        <v>1</v>
      </c>
      <c r="B39" s="80"/>
      <c r="C39" s="80"/>
      <c r="D39" s="80"/>
      <c r="E39" s="80"/>
      <c r="F39" s="8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>
      <c r="A40" s="16" t="s">
        <v>6</v>
      </c>
      <c r="B40" s="16"/>
      <c r="C40" s="16"/>
      <c r="D40" s="16"/>
      <c r="E40" s="16"/>
      <c r="F40" s="16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35" t="s">
        <v>11</v>
      </c>
    </row>
    <row r="41" spans="1:79" ht="12.75" customHeight="1">
      <c r="A41" s="16">
        <v>1</v>
      </c>
      <c r="B41" s="16"/>
      <c r="C41" s="16"/>
      <c r="D41" s="16"/>
      <c r="E41" s="16"/>
      <c r="F41" s="16"/>
      <c r="G41" s="21" t="s">
        <v>64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3"/>
      <c r="CA41" s="35" t="s">
        <v>12</v>
      </c>
    </row>
    <row r="42" spans="1:79" ht="12.75" customHeight="1">
      <c r="A42" s="16">
        <v>2</v>
      </c>
      <c r="B42" s="16"/>
      <c r="C42" s="16"/>
      <c r="D42" s="16"/>
      <c r="E42" s="16"/>
      <c r="F42" s="16"/>
      <c r="G42" s="21" t="s">
        <v>65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3"/>
    </row>
    <row r="43" spans="1:79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</row>
    <row r="44" spans="1:79" ht="15.75" customHeight="1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</row>
    <row r="45" spans="1:79" ht="15" customHeight="1">
      <c r="A45" s="88" t="s">
        <v>130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9"/>
      <c r="BB45" s="89"/>
      <c r="BC45" s="89"/>
      <c r="BD45" s="89"/>
      <c r="BE45" s="89"/>
      <c r="BF45" s="89"/>
      <c r="BG45" s="89"/>
      <c r="BH45" s="89"/>
      <c r="BI45" s="90"/>
      <c r="BJ45" s="90"/>
      <c r="BK45" s="90"/>
      <c r="BL45" s="90"/>
    </row>
    <row r="46" spans="1:79" ht="15.95" customHeight="1">
      <c r="A46" s="80" t="s">
        <v>27</v>
      </c>
      <c r="B46" s="80"/>
      <c r="C46" s="80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0" t="s">
        <v>28</v>
      </c>
      <c r="AD46" s="80"/>
      <c r="AE46" s="80"/>
      <c r="AF46" s="80"/>
      <c r="AG46" s="80"/>
      <c r="AH46" s="80"/>
      <c r="AI46" s="80"/>
      <c r="AJ46" s="80"/>
      <c r="AK46" s="80" t="s">
        <v>29</v>
      </c>
      <c r="AL46" s="80"/>
      <c r="AM46" s="80"/>
      <c r="AN46" s="80"/>
      <c r="AO46" s="80"/>
      <c r="AP46" s="80"/>
      <c r="AQ46" s="80"/>
      <c r="AR46" s="80"/>
      <c r="AS46" s="80" t="s">
        <v>26</v>
      </c>
      <c r="AT46" s="80"/>
      <c r="AU46" s="80"/>
      <c r="AV46" s="80"/>
      <c r="AW46" s="80"/>
      <c r="AX46" s="80"/>
      <c r="AY46" s="80"/>
      <c r="AZ46" s="80"/>
      <c r="BA46" s="94"/>
      <c r="BB46" s="94"/>
      <c r="BC46" s="94"/>
      <c r="BD46" s="94"/>
      <c r="BE46" s="94"/>
      <c r="BF46" s="94"/>
      <c r="BG46" s="94"/>
      <c r="BH46" s="94"/>
    </row>
    <row r="47" spans="1:79" ht="29.1" customHeight="1">
      <c r="A47" s="80"/>
      <c r="B47" s="80"/>
      <c r="C47" s="80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94"/>
      <c r="BB47" s="94"/>
      <c r="BC47" s="94"/>
      <c r="BD47" s="94"/>
      <c r="BE47" s="94"/>
      <c r="BF47" s="94"/>
      <c r="BG47" s="94"/>
      <c r="BH47" s="94"/>
    </row>
    <row r="48" spans="1:79" ht="15.75">
      <c r="A48" s="80">
        <v>1</v>
      </c>
      <c r="B48" s="80"/>
      <c r="C48" s="80"/>
      <c r="D48" s="98">
        <v>2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80">
        <v>3</v>
      </c>
      <c r="AD48" s="80"/>
      <c r="AE48" s="80"/>
      <c r="AF48" s="80"/>
      <c r="AG48" s="80"/>
      <c r="AH48" s="80"/>
      <c r="AI48" s="80"/>
      <c r="AJ48" s="80"/>
      <c r="AK48" s="80">
        <v>4</v>
      </c>
      <c r="AL48" s="80"/>
      <c r="AM48" s="80"/>
      <c r="AN48" s="80"/>
      <c r="AO48" s="80"/>
      <c r="AP48" s="80"/>
      <c r="AQ48" s="80"/>
      <c r="AR48" s="80"/>
      <c r="AS48" s="80">
        <v>5</v>
      </c>
      <c r="AT48" s="80"/>
      <c r="AU48" s="80"/>
      <c r="AV48" s="80"/>
      <c r="AW48" s="80"/>
      <c r="AX48" s="80"/>
      <c r="AY48" s="80"/>
      <c r="AZ48" s="80"/>
      <c r="BA48" s="94"/>
      <c r="BB48" s="94"/>
      <c r="BC48" s="94"/>
      <c r="BD48" s="94"/>
      <c r="BE48" s="94"/>
      <c r="BF48" s="94"/>
      <c r="BG48" s="94"/>
      <c r="BH48" s="94"/>
    </row>
    <row r="49" spans="1:79" s="107" customFormat="1" ht="12.75" hidden="1" customHeight="1">
      <c r="A49" s="16" t="s">
        <v>6</v>
      </c>
      <c r="B49" s="16"/>
      <c r="C49" s="16"/>
      <c r="D49" s="101" t="s">
        <v>7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104" t="s">
        <v>8</v>
      </c>
      <c r="AD49" s="104"/>
      <c r="AE49" s="104"/>
      <c r="AF49" s="104"/>
      <c r="AG49" s="104"/>
      <c r="AH49" s="104"/>
      <c r="AI49" s="104"/>
      <c r="AJ49" s="104"/>
      <c r="AK49" s="104" t="s">
        <v>9</v>
      </c>
      <c r="AL49" s="104"/>
      <c r="AM49" s="104"/>
      <c r="AN49" s="104"/>
      <c r="AO49" s="104"/>
      <c r="AP49" s="104"/>
      <c r="AQ49" s="104"/>
      <c r="AR49" s="104"/>
      <c r="AS49" s="6" t="s">
        <v>10</v>
      </c>
      <c r="AT49" s="104"/>
      <c r="AU49" s="104"/>
      <c r="AV49" s="104"/>
      <c r="AW49" s="104"/>
      <c r="AX49" s="104"/>
      <c r="AY49" s="104"/>
      <c r="AZ49" s="104"/>
      <c r="BA49" s="105"/>
      <c r="BB49" s="106"/>
      <c r="BC49" s="106"/>
      <c r="BD49" s="106"/>
      <c r="BE49" s="106"/>
      <c r="BF49" s="106"/>
      <c r="BG49" s="106"/>
      <c r="BH49" s="106"/>
      <c r="CA49" s="107" t="s">
        <v>13</v>
      </c>
    </row>
    <row r="50" spans="1:79" s="107" customFormat="1" ht="12.75" customHeight="1">
      <c r="A50" s="16"/>
      <c r="B50" s="16"/>
      <c r="C50" s="16"/>
      <c r="D50" s="17" t="s">
        <v>139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20">
        <v>0</v>
      </c>
      <c r="AD50" s="20"/>
      <c r="AE50" s="20"/>
      <c r="AF50" s="20"/>
      <c r="AG50" s="20"/>
      <c r="AH50" s="20"/>
      <c r="AI50" s="20"/>
      <c r="AJ50" s="20"/>
      <c r="AK50" s="20">
        <f>AK51+AK52</f>
        <v>15000000</v>
      </c>
      <c r="AL50" s="20"/>
      <c r="AM50" s="20"/>
      <c r="AN50" s="20"/>
      <c r="AO50" s="20"/>
      <c r="AP50" s="20"/>
      <c r="AQ50" s="20"/>
      <c r="AR50" s="20"/>
      <c r="AS50" s="20">
        <f>AS51+AS52</f>
        <v>15000000</v>
      </c>
      <c r="AT50" s="20"/>
      <c r="AU50" s="20"/>
      <c r="AV50" s="20"/>
      <c r="AW50" s="20"/>
      <c r="AX50" s="20"/>
      <c r="AY50" s="20"/>
      <c r="AZ50" s="20"/>
      <c r="BA50" s="105"/>
      <c r="BB50" s="106"/>
      <c r="BC50" s="106"/>
      <c r="BD50" s="106"/>
      <c r="BE50" s="106"/>
      <c r="BF50" s="106"/>
      <c r="BG50" s="106"/>
      <c r="BH50" s="106"/>
    </row>
    <row r="51" spans="1:79" ht="12.75" customHeight="1">
      <c r="A51" s="108"/>
      <c r="B51" s="16"/>
      <c r="C51" s="16"/>
      <c r="D51" s="21" t="s">
        <v>141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4">
        <v>0</v>
      </c>
      <c r="AD51" s="4"/>
      <c r="AE51" s="4"/>
      <c r="AF51" s="4"/>
      <c r="AG51" s="4"/>
      <c r="AH51" s="4"/>
      <c r="AI51" s="4"/>
      <c r="AJ51" s="4"/>
      <c r="AK51" s="4">
        <v>10000000</v>
      </c>
      <c r="AL51" s="4"/>
      <c r="AM51" s="4"/>
      <c r="AN51" s="4"/>
      <c r="AO51" s="4"/>
      <c r="AP51" s="4"/>
      <c r="AQ51" s="4"/>
      <c r="AR51" s="4"/>
      <c r="AS51" s="4">
        <f>AC51+AK51</f>
        <v>10000000</v>
      </c>
      <c r="AT51" s="4"/>
      <c r="AU51" s="4"/>
      <c r="AV51" s="4"/>
      <c r="AW51" s="4"/>
      <c r="AX51" s="4"/>
      <c r="AY51" s="4"/>
      <c r="AZ51" s="4"/>
      <c r="BA51" s="109"/>
      <c r="BB51" s="109"/>
      <c r="BC51" s="109"/>
      <c r="BD51" s="109"/>
      <c r="BE51" s="109"/>
      <c r="BF51" s="109"/>
      <c r="BG51" s="109"/>
      <c r="BH51" s="109"/>
      <c r="CA51" s="35" t="s">
        <v>14</v>
      </c>
    </row>
    <row r="52" spans="1:79" ht="12.75" customHeight="1">
      <c r="A52" s="16"/>
      <c r="B52" s="16"/>
      <c r="C52" s="16"/>
      <c r="D52" s="21" t="s">
        <v>142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4">
        <v>0</v>
      </c>
      <c r="AD52" s="4"/>
      <c r="AE52" s="4"/>
      <c r="AF52" s="4"/>
      <c r="AG52" s="4"/>
      <c r="AH52" s="4"/>
      <c r="AI52" s="4"/>
      <c r="AJ52" s="4"/>
      <c r="AK52" s="4">
        <v>5000000</v>
      </c>
      <c r="AL52" s="4"/>
      <c r="AM52" s="4"/>
      <c r="AN52" s="4"/>
      <c r="AO52" s="4"/>
      <c r="AP52" s="4"/>
      <c r="AQ52" s="4"/>
      <c r="AR52" s="4"/>
      <c r="AS52" s="4">
        <f>AC52+AK52</f>
        <v>5000000</v>
      </c>
      <c r="AT52" s="4"/>
      <c r="AU52" s="4"/>
      <c r="AV52" s="4"/>
      <c r="AW52" s="4"/>
      <c r="AX52" s="4"/>
      <c r="AY52" s="4"/>
      <c r="AZ52" s="4"/>
      <c r="BA52" s="109"/>
      <c r="BB52" s="109"/>
      <c r="BC52" s="109"/>
      <c r="BD52" s="109"/>
      <c r="BE52" s="109"/>
      <c r="BF52" s="109"/>
      <c r="BG52" s="109"/>
      <c r="BH52" s="109"/>
    </row>
    <row r="53" spans="1:79" ht="12.75" customHeight="1">
      <c r="A53" s="16"/>
      <c r="B53" s="16"/>
      <c r="C53" s="16"/>
      <c r="D53" s="17" t="s">
        <v>140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20">
        <v>0</v>
      </c>
      <c r="AD53" s="20"/>
      <c r="AE53" s="20"/>
      <c r="AF53" s="20"/>
      <c r="AG53" s="20"/>
      <c r="AH53" s="20"/>
      <c r="AI53" s="20"/>
      <c r="AJ53" s="20"/>
      <c r="AK53" s="20">
        <f>AK54+AK55</f>
        <v>45000000</v>
      </c>
      <c r="AL53" s="20"/>
      <c r="AM53" s="20"/>
      <c r="AN53" s="20"/>
      <c r="AO53" s="20"/>
      <c r="AP53" s="20"/>
      <c r="AQ53" s="20"/>
      <c r="AR53" s="20"/>
      <c r="AS53" s="20">
        <f>AS54+AS55</f>
        <v>45000000</v>
      </c>
      <c r="AT53" s="20"/>
      <c r="AU53" s="20"/>
      <c r="AV53" s="20"/>
      <c r="AW53" s="20"/>
      <c r="AX53" s="20"/>
      <c r="AY53" s="20"/>
      <c r="AZ53" s="20"/>
      <c r="BA53" s="109"/>
      <c r="BB53" s="109"/>
      <c r="BC53" s="109"/>
      <c r="BD53" s="109"/>
      <c r="BE53" s="109"/>
      <c r="BF53" s="109"/>
      <c r="BG53" s="109"/>
      <c r="BH53" s="109"/>
    </row>
    <row r="54" spans="1:79" ht="25.5" customHeight="1">
      <c r="A54" s="16"/>
      <c r="B54" s="16"/>
      <c r="C54" s="16"/>
      <c r="D54" s="21" t="s">
        <v>143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4">
        <v>0</v>
      </c>
      <c r="AD54" s="4"/>
      <c r="AE54" s="4"/>
      <c r="AF54" s="4"/>
      <c r="AG54" s="4"/>
      <c r="AH54" s="4"/>
      <c r="AI54" s="4"/>
      <c r="AJ54" s="4"/>
      <c r="AK54" s="4">
        <v>30000000</v>
      </c>
      <c r="AL54" s="4"/>
      <c r="AM54" s="4"/>
      <c r="AN54" s="4"/>
      <c r="AO54" s="4"/>
      <c r="AP54" s="4"/>
      <c r="AQ54" s="4"/>
      <c r="AR54" s="4"/>
      <c r="AS54" s="4">
        <f>AC54+AK54</f>
        <v>30000000</v>
      </c>
      <c r="AT54" s="4"/>
      <c r="AU54" s="4"/>
      <c r="AV54" s="4"/>
      <c r="AW54" s="4"/>
      <c r="AX54" s="4"/>
      <c r="AY54" s="4"/>
      <c r="AZ54" s="4"/>
      <c r="BA54" s="109"/>
      <c r="BB54" s="109"/>
      <c r="BC54" s="109"/>
      <c r="BD54" s="109"/>
      <c r="BE54" s="109"/>
      <c r="BF54" s="109"/>
      <c r="BG54" s="109"/>
      <c r="BH54" s="109"/>
    </row>
    <row r="55" spans="1:79" ht="25.5" customHeight="1">
      <c r="A55" s="16"/>
      <c r="B55" s="16"/>
      <c r="C55" s="16"/>
      <c r="D55" s="21" t="s">
        <v>144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4">
        <v>0</v>
      </c>
      <c r="AD55" s="4"/>
      <c r="AE55" s="4"/>
      <c r="AF55" s="4"/>
      <c r="AG55" s="4"/>
      <c r="AH55" s="4"/>
      <c r="AI55" s="4"/>
      <c r="AJ55" s="4"/>
      <c r="AK55" s="4">
        <v>15000000</v>
      </c>
      <c r="AL55" s="4"/>
      <c r="AM55" s="4"/>
      <c r="AN55" s="4"/>
      <c r="AO55" s="4"/>
      <c r="AP55" s="4"/>
      <c r="AQ55" s="4"/>
      <c r="AR55" s="4"/>
      <c r="AS55" s="4">
        <f>AC55+AK55</f>
        <v>15000000</v>
      </c>
      <c r="AT55" s="4"/>
      <c r="AU55" s="4"/>
      <c r="AV55" s="4"/>
      <c r="AW55" s="4"/>
      <c r="AX55" s="4"/>
      <c r="AY55" s="4"/>
      <c r="AZ55" s="4"/>
      <c r="BA55" s="109"/>
      <c r="BB55" s="109"/>
      <c r="BC55" s="109"/>
      <c r="BD55" s="109"/>
      <c r="BE55" s="109"/>
      <c r="BF55" s="109"/>
      <c r="BG55" s="109"/>
      <c r="BH55" s="109"/>
    </row>
    <row r="56" spans="1:79" s="107" customFormat="1">
      <c r="A56" s="26"/>
      <c r="B56" s="26"/>
      <c r="C56" s="26"/>
      <c r="D56" s="17" t="s">
        <v>66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20">
        <v>0</v>
      </c>
      <c r="AD56" s="20"/>
      <c r="AE56" s="20"/>
      <c r="AF56" s="20"/>
      <c r="AG56" s="20"/>
      <c r="AH56" s="20"/>
      <c r="AI56" s="20"/>
      <c r="AJ56" s="20"/>
      <c r="AK56" s="20">
        <v>60000000</v>
      </c>
      <c r="AL56" s="20"/>
      <c r="AM56" s="20"/>
      <c r="AN56" s="20"/>
      <c r="AO56" s="20"/>
      <c r="AP56" s="20"/>
      <c r="AQ56" s="20"/>
      <c r="AR56" s="20"/>
      <c r="AS56" s="20">
        <f>AC56+AK56</f>
        <v>60000000</v>
      </c>
      <c r="AT56" s="20"/>
      <c r="AU56" s="20"/>
      <c r="AV56" s="20"/>
      <c r="AW56" s="20"/>
      <c r="AX56" s="20"/>
      <c r="AY56" s="20"/>
      <c r="AZ56" s="20"/>
      <c r="BA56" s="110"/>
      <c r="BB56" s="110"/>
      <c r="BC56" s="110"/>
      <c r="BD56" s="110"/>
      <c r="BE56" s="110"/>
      <c r="BF56" s="110"/>
      <c r="BG56" s="110"/>
      <c r="BH56" s="110"/>
    </row>
    <row r="58" spans="1:79" ht="15.75" customHeight="1">
      <c r="A58" s="37" t="s">
        <v>41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</row>
    <row r="59" spans="1:79" ht="15" customHeight="1">
      <c r="A59" s="88" t="s">
        <v>130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79" ht="15.95" customHeight="1">
      <c r="A60" s="80" t="s">
        <v>27</v>
      </c>
      <c r="B60" s="80"/>
      <c r="C60" s="80"/>
      <c r="D60" s="91" t="s">
        <v>33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80" t="s">
        <v>28</v>
      </c>
      <c r="AC60" s="80"/>
      <c r="AD60" s="80"/>
      <c r="AE60" s="80"/>
      <c r="AF60" s="80"/>
      <c r="AG60" s="80"/>
      <c r="AH60" s="80"/>
      <c r="AI60" s="80"/>
      <c r="AJ60" s="80" t="s">
        <v>29</v>
      </c>
      <c r="AK60" s="80"/>
      <c r="AL60" s="80"/>
      <c r="AM60" s="80"/>
      <c r="AN60" s="80"/>
      <c r="AO60" s="80"/>
      <c r="AP60" s="80"/>
      <c r="AQ60" s="80"/>
      <c r="AR60" s="80" t="s">
        <v>26</v>
      </c>
      <c r="AS60" s="80"/>
      <c r="AT60" s="80"/>
      <c r="AU60" s="80"/>
      <c r="AV60" s="80"/>
      <c r="AW60" s="80"/>
      <c r="AX60" s="80"/>
      <c r="AY60" s="80"/>
    </row>
    <row r="61" spans="1:79" ht="18.75" customHeight="1">
      <c r="A61" s="80"/>
      <c r="B61" s="80"/>
      <c r="C61" s="80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</row>
    <row r="62" spans="1:79" ht="15.75" customHeight="1">
      <c r="A62" s="80">
        <v>1</v>
      </c>
      <c r="B62" s="80"/>
      <c r="C62" s="80"/>
      <c r="D62" s="98">
        <v>2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80">
        <v>3</v>
      </c>
      <c r="AC62" s="80"/>
      <c r="AD62" s="80"/>
      <c r="AE62" s="80"/>
      <c r="AF62" s="80"/>
      <c r="AG62" s="80"/>
      <c r="AH62" s="80"/>
      <c r="AI62" s="80"/>
      <c r="AJ62" s="80">
        <v>4</v>
      </c>
      <c r="AK62" s="80"/>
      <c r="AL62" s="80"/>
      <c r="AM62" s="80"/>
      <c r="AN62" s="80"/>
      <c r="AO62" s="80"/>
      <c r="AP62" s="80"/>
      <c r="AQ62" s="80"/>
      <c r="AR62" s="80">
        <v>5</v>
      </c>
      <c r="AS62" s="80"/>
      <c r="AT62" s="80"/>
      <c r="AU62" s="80"/>
      <c r="AV62" s="80"/>
      <c r="AW62" s="80"/>
      <c r="AX62" s="80"/>
      <c r="AY62" s="80"/>
    </row>
    <row r="63" spans="1:79" ht="12.75" hidden="1" customHeight="1">
      <c r="A63" s="16" t="s">
        <v>6</v>
      </c>
      <c r="B63" s="16"/>
      <c r="C63" s="16"/>
      <c r="D63" s="81" t="s">
        <v>7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104" t="s">
        <v>8</v>
      </c>
      <c r="AC63" s="104"/>
      <c r="AD63" s="104"/>
      <c r="AE63" s="104"/>
      <c r="AF63" s="104"/>
      <c r="AG63" s="104"/>
      <c r="AH63" s="104"/>
      <c r="AI63" s="104"/>
      <c r="AJ63" s="104" t="s">
        <v>9</v>
      </c>
      <c r="AK63" s="104"/>
      <c r="AL63" s="104"/>
      <c r="AM63" s="104"/>
      <c r="AN63" s="104"/>
      <c r="AO63" s="104"/>
      <c r="AP63" s="104"/>
      <c r="AQ63" s="104"/>
      <c r="AR63" s="104" t="s">
        <v>10</v>
      </c>
      <c r="AS63" s="104"/>
      <c r="AT63" s="104"/>
      <c r="AU63" s="104"/>
      <c r="AV63" s="104"/>
      <c r="AW63" s="104"/>
      <c r="AX63" s="104"/>
      <c r="AY63" s="104"/>
      <c r="CA63" s="35" t="s">
        <v>15</v>
      </c>
    </row>
    <row r="64" spans="1:79" s="107" customFormat="1" ht="12.75" customHeight="1">
      <c r="A64" s="26"/>
      <c r="B64" s="26"/>
      <c r="C64" s="26"/>
      <c r="D64" s="10" t="s">
        <v>26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2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>
        <f>AB64+AJ64</f>
        <v>0</v>
      </c>
      <c r="AS64" s="20"/>
      <c r="AT64" s="20"/>
      <c r="AU64" s="20"/>
      <c r="AV64" s="20"/>
      <c r="AW64" s="20"/>
      <c r="AX64" s="20"/>
      <c r="AY64" s="20"/>
      <c r="CA64" s="107" t="s">
        <v>16</v>
      </c>
    </row>
    <row r="66" spans="1:79" ht="15.75" customHeight="1">
      <c r="A66" s="69" t="s">
        <v>42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>
      <c r="A67" s="80" t="s">
        <v>27</v>
      </c>
      <c r="B67" s="80"/>
      <c r="C67" s="80"/>
      <c r="D67" s="80"/>
      <c r="E67" s="80"/>
      <c r="F67" s="80"/>
      <c r="G67" s="98" t="s">
        <v>43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80" t="s">
        <v>2</v>
      </c>
      <c r="AA67" s="80"/>
      <c r="AB67" s="80"/>
      <c r="AC67" s="80"/>
      <c r="AD67" s="80"/>
      <c r="AE67" s="80" t="s">
        <v>1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98" t="s">
        <v>28</v>
      </c>
      <c r="AP67" s="99"/>
      <c r="AQ67" s="99"/>
      <c r="AR67" s="99"/>
      <c r="AS67" s="99"/>
      <c r="AT67" s="99"/>
      <c r="AU67" s="99"/>
      <c r="AV67" s="100"/>
      <c r="AW67" s="98" t="s">
        <v>29</v>
      </c>
      <c r="AX67" s="99"/>
      <c r="AY67" s="99"/>
      <c r="AZ67" s="99"/>
      <c r="BA67" s="99"/>
      <c r="BB67" s="99"/>
      <c r="BC67" s="99"/>
      <c r="BD67" s="100"/>
      <c r="BE67" s="98" t="s">
        <v>26</v>
      </c>
      <c r="BF67" s="99"/>
      <c r="BG67" s="99"/>
      <c r="BH67" s="99"/>
      <c r="BI67" s="99"/>
      <c r="BJ67" s="99"/>
      <c r="BK67" s="99"/>
      <c r="BL67" s="100"/>
    </row>
    <row r="68" spans="1:79" ht="15.75" customHeight="1">
      <c r="A68" s="80">
        <v>1</v>
      </c>
      <c r="B68" s="80"/>
      <c r="C68" s="80"/>
      <c r="D68" s="80"/>
      <c r="E68" s="80"/>
      <c r="F68" s="80"/>
      <c r="G68" s="98">
        <v>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80">
        <v>3</v>
      </c>
      <c r="AA68" s="80"/>
      <c r="AB68" s="80"/>
      <c r="AC68" s="80"/>
      <c r="AD68" s="80"/>
      <c r="AE68" s="80">
        <v>4</v>
      </c>
      <c r="AF68" s="80"/>
      <c r="AG68" s="80"/>
      <c r="AH68" s="80"/>
      <c r="AI68" s="80"/>
      <c r="AJ68" s="80"/>
      <c r="AK68" s="80"/>
      <c r="AL68" s="80"/>
      <c r="AM68" s="80"/>
      <c r="AN68" s="80"/>
      <c r="AO68" s="80">
        <v>5</v>
      </c>
      <c r="AP68" s="80"/>
      <c r="AQ68" s="80"/>
      <c r="AR68" s="80"/>
      <c r="AS68" s="80"/>
      <c r="AT68" s="80"/>
      <c r="AU68" s="80"/>
      <c r="AV68" s="80"/>
      <c r="AW68" s="80">
        <v>6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79" ht="12.75" hidden="1" customHeight="1">
      <c r="A69" s="16" t="s">
        <v>32</v>
      </c>
      <c r="B69" s="16"/>
      <c r="C69" s="16"/>
      <c r="D69" s="16"/>
      <c r="E69" s="16"/>
      <c r="F69" s="16"/>
      <c r="G69" s="81" t="s">
        <v>7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16" t="s">
        <v>19</v>
      </c>
      <c r="AA69" s="16"/>
      <c r="AB69" s="16"/>
      <c r="AC69" s="16"/>
      <c r="AD69" s="16"/>
      <c r="AE69" s="111" t="s">
        <v>31</v>
      </c>
      <c r="AF69" s="111"/>
      <c r="AG69" s="111"/>
      <c r="AH69" s="111"/>
      <c r="AI69" s="111"/>
      <c r="AJ69" s="111"/>
      <c r="AK69" s="111"/>
      <c r="AL69" s="111"/>
      <c r="AM69" s="111"/>
      <c r="AN69" s="81"/>
      <c r="AO69" s="104" t="s">
        <v>8</v>
      </c>
      <c r="AP69" s="104"/>
      <c r="AQ69" s="104"/>
      <c r="AR69" s="104"/>
      <c r="AS69" s="104"/>
      <c r="AT69" s="104"/>
      <c r="AU69" s="104"/>
      <c r="AV69" s="104"/>
      <c r="AW69" s="104" t="s">
        <v>30</v>
      </c>
      <c r="AX69" s="104"/>
      <c r="AY69" s="104"/>
      <c r="AZ69" s="104"/>
      <c r="BA69" s="104"/>
      <c r="BB69" s="104"/>
      <c r="BC69" s="104"/>
      <c r="BD69" s="104"/>
      <c r="BE69" s="104" t="s">
        <v>68</v>
      </c>
      <c r="BF69" s="104"/>
      <c r="BG69" s="104"/>
      <c r="BH69" s="104"/>
      <c r="BI69" s="104"/>
      <c r="BJ69" s="104"/>
      <c r="BK69" s="104"/>
      <c r="BL69" s="104"/>
      <c r="CA69" s="35" t="s">
        <v>17</v>
      </c>
    </row>
    <row r="70" spans="1:79" s="107" customFormat="1" ht="12.75" customHeight="1">
      <c r="A70" s="26">
        <v>0</v>
      </c>
      <c r="B70" s="26"/>
      <c r="C70" s="26"/>
      <c r="D70" s="26"/>
      <c r="E70" s="26"/>
      <c r="F70" s="26"/>
      <c r="G70" s="10" t="s">
        <v>139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2"/>
      <c r="Z70" s="30"/>
      <c r="AA70" s="30"/>
      <c r="AB70" s="30"/>
      <c r="AC70" s="30"/>
      <c r="AD70" s="30"/>
      <c r="AE70" s="34"/>
      <c r="AF70" s="34"/>
      <c r="AG70" s="34"/>
      <c r="AH70" s="34"/>
      <c r="AI70" s="34"/>
      <c r="AJ70" s="34"/>
      <c r="AK70" s="34"/>
      <c r="AL70" s="34"/>
      <c r="AM70" s="34"/>
      <c r="AN70" s="10"/>
      <c r="AO70" s="20"/>
      <c r="AP70" s="20"/>
      <c r="AQ70" s="20"/>
      <c r="AR70" s="20"/>
      <c r="AS70" s="20"/>
      <c r="AT70" s="20"/>
      <c r="AU70" s="20"/>
      <c r="AV70" s="20"/>
      <c r="AW70" s="20">
        <f>AW71+AW84</f>
        <v>15000000</v>
      </c>
      <c r="AX70" s="20"/>
      <c r="AY70" s="20"/>
      <c r="AZ70" s="20"/>
      <c r="BA70" s="20"/>
      <c r="BB70" s="20"/>
      <c r="BC70" s="20"/>
      <c r="BD70" s="20"/>
      <c r="BE70" s="20">
        <f>AW70</f>
        <v>15000000</v>
      </c>
      <c r="BF70" s="20"/>
      <c r="BG70" s="20"/>
      <c r="BH70" s="20"/>
      <c r="BI70" s="20"/>
      <c r="BJ70" s="20"/>
      <c r="BK70" s="20"/>
      <c r="BL70" s="20"/>
      <c r="CA70" s="107" t="s">
        <v>18</v>
      </c>
    </row>
    <row r="71" spans="1:79" ht="25.5" customHeight="1">
      <c r="A71" s="26">
        <v>0</v>
      </c>
      <c r="B71" s="26"/>
      <c r="C71" s="26"/>
      <c r="D71" s="26"/>
      <c r="E71" s="26"/>
      <c r="F71" s="26"/>
      <c r="G71" s="10" t="s">
        <v>145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2"/>
      <c r="Z71" s="30"/>
      <c r="AA71" s="30"/>
      <c r="AB71" s="30"/>
      <c r="AC71" s="30"/>
      <c r="AD71" s="30"/>
      <c r="AE71" s="34"/>
      <c r="AF71" s="34"/>
      <c r="AG71" s="34"/>
      <c r="AH71" s="34"/>
      <c r="AI71" s="34"/>
      <c r="AJ71" s="34"/>
      <c r="AK71" s="34"/>
      <c r="AL71" s="34"/>
      <c r="AM71" s="34"/>
      <c r="AN71" s="10"/>
      <c r="AO71" s="20"/>
      <c r="AP71" s="20"/>
      <c r="AQ71" s="20"/>
      <c r="AR71" s="20"/>
      <c r="AS71" s="20"/>
      <c r="AT71" s="20"/>
      <c r="AU71" s="20"/>
      <c r="AV71" s="20"/>
      <c r="AW71" s="20">
        <f>AW73</f>
        <v>10000000</v>
      </c>
      <c r="AX71" s="20"/>
      <c r="AY71" s="20"/>
      <c r="AZ71" s="20"/>
      <c r="BA71" s="20"/>
      <c r="BB71" s="20"/>
      <c r="BC71" s="20"/>
      <c r="BD71" s="20"/>
      <c r="BE71" s="20">
        <f>AW71</f>
        <v>10000000</v>
      </c>
      <c r="BF71" s="20"/>
      <c r="BG71" s="20"/>
      <c r="BH71" s="20"/>
      <c r="BI71" s="20"/>
      <c r="BJ71" s="20"/>
      <c r="BK71" s="20"/>
      <c r="BL71" s="20"/>
    </row>
    <row r="72" spans="1:79" ht="12.75" customHeight="1">
      <c r="A72" s="26">
        <v>0</v>
      </c>
      <c r="B72" s="26"/>
      <c r="C72" s="26"/>
      <c r="D72" s="26"/>
      <c r="E72" s="26"/>
      <c r="F72" s="26"/>
      <c r="G72" s="31" t="s">
        <v>67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0"/>
      <c r="AA72" s="30"/>
      <c r="AB72" s="30"/>
      <c r="AC72" s="30"/>
      <c r="AD72" s="30"/>
      <c r="AE72" s="34"/>
      <c r="AF72" s="34"/>
      <c r="AG72" s="34"/>
      <c r="AH72" s="34"/>
      <c r="AI72" s="34"/>
      <c r="AJ72" s="34"/>
      <c r="AK72" s="34"/>
      <c r="AL72" s="34"/>
      <c r="AM72" s="34"/>
      <c r="AN72" s="1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79" ht="33" customHeight="1">
      <c r="A73" s="16" t="s">
        <v>165</v>
      </c>
      <c r="B73" s="16"/>
      <c r="C73" s="16"/>
      <c r="D73" s="16"/>
      <c r="E73" s="16"/>
      <c r="F73" s="16"/>
      <c r="G73" s="21" t="s">
        <v>83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3"/>
      <c r="Z73" s="6" t="s">
        <v>69</v>
      </c>
      <c r="AA73" s="6"/>
      <c r="AB73" s="6"/>
      <c r="AC73" s="6"/>
      <c r="AD73" s="6"/>
      <c r="AE73" s="7" t="s">
        <v>170</v>
      </c>
      <c r="AF73" s="8"/>
      <c r="AG73" s="8"/>
      <c r="AH73" s="8"/>
      <c r="AI73" s="8"/>
      <c r="AJ73" s="8"/>
      <c r="AK73" s="8"/>
      <c r="AL73" s="8"/>
      <c r="AM73" s="8"/>
      <c r="AN73" s="9"/>
      <c r="AO73" s="4">
        <v>0</v>
      </c>
      <c r="AP73" s="4"/>
      <c r="AQ73" s="4"/>
      <c r="AR73" s="4"/>
      <c r="AS73" s="4"/>
      <c r="AT73" s="4"/>
      <c r="AU73" s="4"/>
      <c r="AV73" s="4"/>
      <c r="AW73" s="4">
        <v>10000000</v>
      </c>
      <c r="AX73" s="4"/>
      <c r="AY73" s="4"/>
      <c r="AZ73" s="4"/>
      <c r="BA73" s="4"/>
      <c r="BB73" s="4"/>
      <c r="BC73" s="4"/>
      <c r="BD73" s="4"/>
      <c r="BE73" s="4">
        <f>AW73</f>
        <v>10000000</v>
      </c>
      <c r="BF73" s="4"/>
      <c r="BG73" s="4"/>
      <c r="BH73" s="4"/>
      <c r="BI73" s="4"/>
      <c r="BJ73" s="4"/>
      <c r="BK73" s="4"/>
      <c r="BL73" s="4"/>
    </row>
    <row r="74" spans="1:79" ht="36" customHeight="1">
      <c r="A74" s="16" t="s">
        <v>165</v>
      </c>
      <c r="B74" s="16"/>
      <c r="C74" s="16"/>
      <c r="D74" s="16"/>
      <c r="E74" s="16"/>
      <c r="F74" s="16"/>
      <c r="G74" s="21" t="s">
        <v>84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3"/>
      <c r="Z74" s="6" t="s">
        <v>69</v>
      </c>
      <c r="AA74" s="6"/>
      <c r="AB74" s="6"/>
      <c r="AC74" s="6"/>
      <c r="AD74" s="6"/>
      <c r="AE74" s="7" t="s">
        <v>71</v>
      </c>
      <c r="AF74" s="8"/>
      <c r="AG74" s="8"/>
      <c r="AH74" s="8"/>
      <c r="AI74" s="8"/>
      <c r="AJ74" s="8"/>
      <c r="AK74" s="8"/>
      <c r="AL74" s="8"/>
      <c r="AM74" s="8"/>
      <c r="AN74" s="9"/>
      <c r="AO74" s="4">
        <v>0</v>
      </c>
      <c r="AP74" s="4"/>
      <c r="AQ74" s="4"/>
      <c r="AR74" s="4"/>
      <c r="AS74" s="4"/>
      <c r="AT74" s="4"/>
      <c r="AU74" s="4"/>
      <c r="AV74" s="4"/>
      <c r="AW74" s="4">
        <v>6577900</v>
      </c>
      <c r="AX74" s="4"/>
      <c r="AY74" s="4"/>
      <c r="AZ74" s="4"/>
      <c r="BA74" s="4"/>
      <c r="BB74" s="4"/>
      <c r="BC74" s="4"/>
      <c r="BD74" s="4"/>
      <c r="BE74" s="4">
        <f t="shared" ref="BE74:BE75" si="0">AW74</f>
        <v>6577900</v>
      </c>
      <c r="BF74" s="4"/>
      <c r="BG74" s="4"/>
      <c r="BH74" s="4"/>
      <c r="BI74" s="4"/>
      <c r="BJ74" s="4"/>
      <c r="BK74" s="4"/>
      <c r="BL74" s="4"/>
    </row>
    <row r="75" spans="1:79" ht="30.75" customHeight="1">
      <c r="A75" s="16" t="s">
        <v>165</v>
      </c>
      <c r="B75" s="16"/>
      <c r="C75" s="16"/>
      <c r="D75" s="16"/>
      <c r="E75" s="16"/>
      <c r="F75" s="16"/>
      <c r="G75" s="21" t="s">
        <v>158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3"/>
      <c r="Z75" s="6" t="s">
        <v>69</v>
      </c>
      <c r="AA75" s="6"/>
      <c r="AB75" s="6"/>
      <c r="AC75" s="6"/>
      <c r="AD75" s="6"/>
      <c r="AE75" s="7" t="s">
        <v>71</v>
      </c>
      <c r="AF75" s="8"/>
      <c r="AG75" s="8"/>
      <c r="AH75" s="8"/>
      <c r="AI75" s="8"/>
      <c r="AJ75" s="8"/>
      <c r="AK75" s="8"/>
      <c r="AL75" s="8"/>
      <c r="AM75" s="8"/>
      <c r="AN75" s="9"/>
      <c r="AO75" s="4">
        <v>0</v>
      </c>
      <c r="AP75" s="4"/>
      <c r="AQ75" s="4"/>
      <c r="AR75" s="4"/>
      <c r="AS75" s="4"/>
      <c r="AT75" s="4"/>
      <c r="AU75" s="4"/>
      <c r="AV75" s="4"/>
      <c r="AW75" s="4">
        <v>3422100</v>
      </c>
      <c r="AX75" s="4"/>
      <c r="AY75" s="4"/>
      <c r="AZ75" s="4"/>
      <c r="BA75" s="4"/>
      <c r="BB75" s="4"/>
      <c r="BC75" s="4"/>
      <c r="BD75" s="4"/>
      <c r="BE75" s="4">
        <f t="shared" si="0"/>
        <v>3422100</v>
      </c>
      <c r="BF75" s="4"/>
      <c r="BG75" s="4"/>
      <c r="BH75" s="4"/>
      <c r="BI75" s="4"/>
      <c r="BJ75" s="4"/>
      <c r="BK75" s="4"/>
      <c r="BL75" s="4"/>
    </row>
    <row r="76" spans="1:79" ht="12.75" customHeight="1">
      <c r="A76" s="26">
        <v>0</v>
      </c>
      <c r="B76" s="26"/>
      <c r="C76" s="26"/>
      <c r="D76" s="26"/>
      <c r="E76" s="26"/>
      <c r="F76" s="26"/>
      <c r="G76" s="27" t="s">
        <v>85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30"/>
      <c r="AA76" s="30"/>
      <c r="AB76" s="30"/>
      <c r="AC76" s="30"/>
      <c r="AD76" s="30"/>
      <c r="AE76" s="27"/>
      <c r="AF76" s="28"/>
      <c r="AG76" s="28"/>
      <c r="AH76" s="28"/>
      <c r="AI76" s="28"/>
      <c r="AJ76" s="28"/>
      <c r="AK76" s="28"/>
      <c r="AL76" s="28"/>
      <c r="AM76" s="28"/>
      <c r="AN76" s="29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</row>
    <row r="77" spans="1:79" ht="25.5" customHeight="1">
      <c r="A77" s="16" t="s">
        <v>165</v>
      </c>
      <c r="B77" s="16"/>
      <c r="C77" s="16"/>
      <c r="D77" s="16"/>
      <c r="E77" s="16"/>
      <c r="F77" s="16"/>
      <c r="G77" s="21" t="s">
        <v>147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6" t="s">
        <v>146</v>
      </c>
      <c r="AA77" s="6"/>
      <c r="AB77" s="6"/>
      <c r="AC77" s="6"/>
      <c r="AD77" s="6"/>
      <c r="AE77" s="7" t="s">
        <v>82</v>
      </c>
      <c r="AF77" s="24"/>
      <c r="AG77" s="24"/>
      <c r="AH77" s="24"/>
      <c r="AI77" s="24"/>
      <c r="AJ77" s="24"/>
      <c r="AK77" s="24"/>
      <c r="AL77" s="24"/>
      <c r="AM77" s="24"/>
      <c r="AN77" s="25"/>
      <c r="AO77" s="4">
        <v>0</v>
      </c>
      <c r="AP77" s="4"/>
      <c r="AQ77" s="4"/>
      <c r="AR77" s="4"/>
      <c r="AS77" s="4"/>
      <c r="AT77" s="4"/>
      <c r="AU77" s="4"/>
      <c r="AV77" s="4"/>
      <c r="AW77" s="6">
        <v>1</v>
      </c>
      <c r="AX77" s="6"/>
      <c r="AY77" s="6"/>
      <c r="AZ77" s="6"/>
      <c r="BA77" s="6"/>
      <c r="BB77" s="6"/>
      <c r="BC77" s="6"/>
      <c r="BD77" s="6"/>
      <c r="BE77" s="6">
        <f>AW77</f>
        <v>1</v>
      </c>
      <c r="BF77" s="6"/>
      <c r="BG77" s="6"/>
      <c r="BH77" s="6"/>
      <c r="BI77" s="6"/>
      <c r="BJ77" s="6"/>
      <c r="BK77" s="6"/>
      <c r="BL77" s="6"/>
    </row>
    <row r="78" spans="1:79" ht="39.75" customHeight="1">
      <c r="A78" s="16" t="s">
        <v>165</v>
      </c>
      <c r="B78" s="16"/>
      <c r="C78" s="16"/>
      <c r="D78" s="16"/>
      <c r="E78" s="16"/>
      <c r="F78" s="16"/>
      <c r="G78" s="21" t="s">
        <v>159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6" t="s">
        <v>98</v>
      </c>
      <c r="AA78" s="6"/>
      <c r="AB78" s="6"/>
      <c r="AC78" s="6"/>
      <c r="AD78" s="6"/>
      <c r="AE78" s="7" t="s">
        <v>82</v>
      </c>
      <c r="AF78" s="24"/>
      <c r="AG78" s="24"/>
      <c r="AH78" s="24"/>
      <c r="AI78" s="24"/>
      <c r="AJ78" s="24"/>
      <c r="AK78" s="24"/>
      <c r="AL78" s="24"/>
      <c r="AM78" s="24"/>
      <c r="AN78" s="25"/>
      <c r="AO78" s="4">
        <v>0</v>
      </c>
      <c r="AP78" s="4"/>
      <c r="AQ78" s="4"/>
      <c r="AR78" s="4"/>
      <c r="AS78" s="4"/>
      <c r="AT78" s="4"/>
      <c r="AU78" s="4"/>
      <c r="AV78" s="4"/>
      <c r="AW78" s="6">
        <v>755.4</v>
      </c>
      <c r="AX78" s="6"/>
      <c r="AY78" s="6"/>
      <c r="AZ78" s="6"/>
      <c r="BA78" s="6"/>
      <c r="BB78" s="6"/>
      <c r="BC78" s="6"/>
      <c r="BD78" s="6"/>
      <c r="BE78" s="4">
        <f t="shared" ref="BE78" si="1">AW78</f>
        <v>755.4</v>
      </c>
      <c r="BF78" s="4"/>
      <c r="BG78" s="4"/>
      <c r="BH78" s="4"/>
      <c r="BI78" s="4"/>
      <c r="BJ78" s="4"/>
      <c r="BK78" s="4"/>
      <c r="BL78" s="4"/>
    </row>
    <row r="79" spans="1:79" ht="12.75" customHeight="1">
      <c r="A79" s="26">
        <v>0</v>
      </c>
      <c r="B79" s="26"/>
      <c r="C79" s="26"/>
      <c r="D79" s="26"/>
      <c r="E79" s="26"/>
      <c r="F79" s="26"/>
      <c r="G79" s="27" t="s">
        <v>99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0"/>
      <c r="AA79" s="30"/>
      <c r="AB79" s="30"/>
      <c r="AC79" s="30"/>
      <c r="AD79" s="30"/>
      <c r="AE79" s="27"/>
      <c r="AF79" s="28"/>
      <c r="AG79" s="28"/>
      <c r="AH79" s="28"/>
      <c r="AI79" s="28"/>
      <c r="AJ79" s="28"/>
      <c r="AK79" s="28"/>
      <c r="AL79" s="28"/>
      <c r="AM79" s="28"/>
      <c r="AN79" s="29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0" spans="1:79" ht="28.5" customHeight="1">
      <c r="A80" s="16" t="s">
        <v>165</v>
      </c>
      <c r="B80" s="16"/>
      <c r="C80" s="16"/>
      <c r="D80" s="16"/>
      <c r="E80" s="16"/>
      <c r="F80" s="16"/>
      <c r="G80" s="21" t="s">
        <v>112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6" t="s">
        <v>69</v>
      </c>
      <c r="AA80" s="6"/>
      <c r="AB80" s="6"/>
      <c r="AC80" s="6"/>
      <c r="AD80" s="6"/>
      <c r="AE80" s="7" t="s">
        <v>82</v>
      </c>
      <c r="AF80" s="8"/>
      <c r="AG80" s="8"/>
      <c r="AH80" s="8"/>
      <c r="AI80" s="8"/>
      <c r="AJ80" s="8"/>
      <c r="AK80" s="8"/>
      <c r="AL80" s="8"/>
      <c r="AM80" s="8"/>
      <c r="AN80" s="9"/>
      <c r="AO80" s="4">
        <v>0</v>
      </c>
      <c r="AP80" s="4"/>
      <c r="AQ80" s="4"/>
      <c r="AR80" s="4"/>
      <c r="AS80" s="4"/>
      <c r="AT80" s="4"/>
      <c r="AU80" s="4"/>
      <c r="AV80" s="4"/>
      <c r="AW80" s="4">
        <f>AW74/AW77</f>
        <v>6577900</v>
      </c>
      <c r="AX80" s="4"/>
      <c r="AY80" s="4"/>
      <c r="AZ80" s="4"/>
      <c r="BA80" s="4"/>
      <c r="BB80" s="4"/>
      <c r="BC80" s="4"/>
      <c r="BD80" s="4"/>
      <c r="BE80" s="4">
        <f>AW80</f>
        <v>6577900</v>
      </c>
      <c r="BF80" s="4"/>
      <c r="BG80" s="4"/>
      <c r="BH80" s="4"/>
      <c r="BI80" s="4"/>
      <c r="BJ80" s="4"/>
      <c r="BK80" s="4"/>
      <c r="BL80" s="4"/>
    </row>
    <row r="81" spans="1:64" ht="39.75" customHeight="1">
      <c r="A81" s="16" t="s">
        <v>165</v>
      </c>
      <c r="B81" s="16"/>
      <c r="C81" s="16"/>
      <c r="D81" s="16"/>
      <c r="E81" s="16"/>
      <c r="F81" s="16"/>
      <c r="G81" s="21" t="s">
        <v>160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6" t="s">
        <v>69</v>
      </c>
      <c r="AA81" s="6"/>
      <c r="AB81" s="6"/>
      <c r="AC81" s="6"/>
      <c r="AD81" s="6"/>
      <c r="AE81" s="7" t="s">
        <v>82</v>
      </c>
      <c r="AF81" s="8"/>
      <c r="AG81" s="8"/>
      <c r="AH81" s="8"/>
      <c r="AI81" s="8"/>
      <c r="AJ81" s="8"/>
      <c r="AK81" s="8"/>
      <c r="AL81" s="8"/>
      <c r="AM81" s="8"/>
      <c r="AN81" s="9"/>
      <c r="AO81" s="4">
        <v>0</v>
      </c>
      <c r="AP81" s="4"/>
      <c r="AQ81" s="4"/>
      <c r="AR81" s="4"/>
      <c r="AS81" s="4"/>
      <c r="AT81" s="4"/>
      <c r="AU81" s="4"/>
      <c r="AV81" s="4"/>
      <c r="AW81" s="4">
        <f>AW75/AW78</f>
        <v>4530.1826846703734</v>
      </c>
      <c r="AX81" s="4"/>
      <c r="AY81" s="4"/>
      <c r="AZ81" s="4"/>
      <c r="BA81" s="4"/>
      <c r="BB81" s="4"/>
      <c r="BC81" s="4"/>
      <c r="BD81" s="4"/>
      <c r="BE81" s="4">
        <f t="shared" ref="BE81" si="2">AW81</f>
        <v>4530.1826846703734</v>
      </c>
      <c r="BF81" s="4"/>
      <c r="BG81" s="4"/>
      <c r="BH81" s="4"/>
      <c r="BI81" s="4"/>
      <c r="BJ81" s="4"/>
      <c r="BK81" s="4"/>
      <c r="BL81" s="4"/>
    </row>
    <row r="82" spans="1:64" ht="12.75" customHeight="1">
      <c r="A82" s="26">
        <v>0</v>
      </c>
      <c r="B82" s="26"/>
      <c r="C82" s="26"/>
      <c r="D82" s="26"/>
      <c r="E82" s="26"/>
      <c r="F82" s="26"/>
      <c r="G82" s="27" t="s">
        <v>113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/>
      <c r="Z82" s="30"/>
      <c r="AA82" s="30"/>
      <c r="AB82" s="30"/>
      <c r="AC82" s="30"/>
      <c r="AD82" s="30"/>
      <c r="AE82" s="27"/>
      <c r="AF82" s="28"/>
      <c r="AG82" s="28"/>
      <c r="AH82" s="28"/>
      <c r="AI82" s="28"/>
      <c r="AJ82" s="28"/>
      <c r="AK82" s="28"/>
      <c r="AL82" s="28"/>
      <c r="AM82" s="28"/>
      <c r="AN82" s="29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ht="30" customHeight="1">
      <c r="A83" s="16" t="s">
        <v>165</v>
      </c>
      <c r="B83" s="16"/>
      <c r="C83" s="16"/>
      <c r="D83" s="16"/>
      <c r="E83" s="16"/>
      <c r="F83" s="16"/>
      <c r="G83" s="21" t="s">
        <v>119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3"/>
      <c r="Z83" s="6" t="s">
        <v>115</v>
      </c>
      <c r="AA83" s="6"/>
      <c r="AB83" s="6"/>
      <c r="AC83" s="6"/>
      <c r="AD83" s="6"/>
      <c r="AE83" s="7" t="s">
        <v>102</v>
      </c>
      <c r="AF83" s="8"/>
      <c r="AG83" s="8"/>
      <c r="AH83" s="8"/>
      <c r="AI83" s="8"/>
      <c r="AJ83" s="8"/>
      <c r="AK83" s="8"/>
      <c r="AL83" s="8"/>
      <c r="AM83" s="8"/>
      <c r="AN83" s="9"/>
      <c r="AO83" s="4">
        <v>0</v>
      </c>
      <c r="AP83" s="4"/>
      <c r="AQ83" s="4"/>
      <c r="AR83" s="4"/>
      <c r="AS83" s="4"/>
      <c r="AT83" s="4"/>
      <c r="AU83" s="4"/>
      <c r="AV83" s="4"/>
      <c r="AW83" s="5">
        <f>ROUND(AW71/2090407.21*100,2)</f>
        <v>478.38</v>
      </c>
      <c r="AX83" s="5"/>
      <c r="AY83" s="5"/>
      <c r="AZ83" s="5"/>
      <c r="BA83" s="5"/>
      <c r="BB83" s="5"/>
      <c r="BC83" s="5"/>
      <c r="BD83" s="5"/>
      <c r="BE83" s="5">
        <f>AW83</f>
        <v>478.38</v>
      </c>
      <c r="BF83" s="5"/>
      <c r="BG83" s="5"/>
      <c r="BH83" s="5"/>
      <c r="BI83" s="5"/>
      <c r="BJ83" s="5"/>
      <c r="BK83" s="5"/>
      <c r="BL83" s="5"/>
    </row>
    <row r="84" spans="1:64" ht="20.25" customHeight="1">
      <c r="A84" s="26">
        <v>0</v>
      </c>
      <c r="B84" s="26"/>
      <c r="C84" s="26"/>
      <c r="D84" s="26"/>
      <c r="E84" s="26"/>
      <c r="F84" s="26"/>
      <c r="G84" s="10" t="s">
        <v>148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2"/>
      <c r="Z84" s="30"/>
      <c r="AA84" s="30"/>
      <c r="AB84" s="30"/>
      <c r="AC84" s="30"/>
      <c r="AD84" s="30"/>
      <c r="AE84" s="34"/>
      <c r="AF84" s="34"/>
      <c r="AG84" s="34"/>
      <c r="AH84" s="34"/>
      <c r="AI84" s="34"/>
      <c r="AJ84" s="34"/>
      <c r="AK84" s="34"/>
      <c r="AL84" s="34"/>
      <c r="AM84" s="34"/>
      <c r="AN84" s="10"/>
      <c r="AO84" s="20"/>
      <c r="AP84" s="20"/>
      <c r="AQ84" s="20"/>
      <c r="AR84" s="20"/>
      <c r="AS84" s="20"/>
      <c r="AT84" s="20"/>
      <c r="AU84" s="20"/>
      <c r="AV84" s="20"/>
      <c r="AW84" s="20">
        <f>AW86</f>
        <v>5000000</v>
      </c>
      <c r="AX84" s="20"/>
      <c r="AY84" s="20"/>
      <c r="AZ84" s="20"/>
      <c r="BA84" s="20"/>
      <c r="BB84" s="20"/>
      <c r="BC84" s="20"/>
      <c r="BD84" s="20"/>
      <c r="BE84" s="20">
        <f>AW84</f>
        <v>5000000</v>
      </c>
      <c r="BF84" s="20"/>
      <c r="BG84" s="20"/>
      <c r="BH84" s="20"/>
      <c r="BI84" s="20"/>
      <c r="BJ84" s="20"/>
      <c r="BK84" s="20"/>
      <c r="BL84" s="20"/>
    </row>
    <row r="85" spans="1:64" ht="12.75" customHeight="1">
      <c r="A85" s="26">
        <v>0</v>
      </c>
      <c r="B85" s="26"/>
      <c r="C85" s="26"/>
      <c r="D85" s="26"/>
      <c r="E85" s="26"/>
      <c r="F85" s="26"/>
      <c r="G85" s="31" t="s">
        <v>67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0"/>
      <c r="AA85" s="30"/>
      <c r="AB85" s="30"/>
      <c r="AC85" s="30"/>
      <c r="AD85" s="30"/>
      <c r="AE85" s="34"/>
      <c r="AF85" s="34"/>
      <c r="AG85" s="34"/>
      <c r="AH85" s="34"/>
      <c r="AI85" s="34"/>
      <c r="AJ85" s="34"/>
      <c r="AK85" s="34"/>
      <c r="AL85" s="34"/>
      <c r="AM85" s="34"/>
      <c r="AN85" s="1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</row>
    <row r="86" spans="1:64" ht="24.75" customHeight="1">
      <c r="A86" s="16" t="s">
        <v>164</v>
      </c>
      <c r="B86" s="16"/>
      <c r="C86" s="16"/>
      <c r="D86" s="16"/>
      <c r="E86" s="16"/>
      <c r="F86" s="16"/>
      <c r="G86" s="21" t="s">
        <v>149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3"/>
      <c r="Z86" s="6" t="s">
        <v>69</v>
      </c>
      <c r="AA86" s="6"/>
      <c r="AB86" s="6"/>
      <c r="AC86" s="6"/>
      <c r="AD86" s="6"/>
      <c r="AE86" s="7" t="s">
        <v>170</v>
      </c>
      <c r="AF86" s="8"/>
      <c r="AG86" s="8"/>
      <c r="AH86" s="8"/>
      <c r="AI86" s="8"/>
      <c r="AJ86" s="8"/>
      <c r="AK86" s="8"/>
      <c r="AL86" s="8"/>
      <c r="AM86" s="8"/>
      <c r="AN86" s="9"/>
      <c r="AO86" s="4">
        <v>0</v>
      </c>
      <c r="AP86" s="4"/>
      <c r="AQ86" s="4"/>
      <c r="AR86" s="4"/>
      <c r="AS86" s="4"/>
      <c r="AT86" s="4"/>
      <c r="AU86" s="4"/>
      <c r="AV86" s="4"/>
      <c r="AW86" s="4">
        <v>5000000</v>
      </c>
      <c r="AX86" s="4"/>
      <c r="AY86" s="4"/>
      <c r="AZ86" s="4"/>
      <c r="BA86" s="4"/>
      <c r="BB86" s="4"/>
      <c r="BC86" s="4"/>
      <c r="BD86" s="4"/>
      <c r="BE86" s="4">
        <f>AW86</f>
        <v>5000000</v>
      </c>
      <c r="BF86" s="4"/>
      <c r="BG86" s="4"/>
      <c r="BH86" s="4"/>
      <c r="BI86" s="4"/>
      <c r="BJ86" s="4"/>
      <c r="BK86" s="4"/>
      <c r="BL86" s="4"/>
    </row>
    <row r="87" spans="1:64" ht="12.75" customHeight="1">
      <c r="A87" s="16" t="s">
        <v>164</v>
      </c>
      <c r="B87" s="16"/>
      <c r="C87" s="16"/>
      <c r="D87" s="16"/>
      <c r="E87" s="16"/>
      <c r="F87" s="16"/>
      <c r="G87" s="21" t="s">
        <v>161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3"/>
      <c r="Z87" s="6" t="s">
        <v>69</v>
      </c>
      <c r="AA87" s="6"/>
      <c r="AB87" s="6"/>
      <c r="AC87" s="6"/>
      <c r="AD87" s="6"/>
      <c r="AE87" s="7" t="s">
        <v>71</v>
      </c>
      <c r="AF87" s="8"/>
      <c r="AG87" s="8"/>
      <c r="AH87" s="8"/>
      <c r="AI87" s="8"/>
      <c r="AJ87" s="8"/>
      <c r="AK87" s="8"/>
      <c r="AL87" s="8"/>
      <c r="AM87" s="8"/>
      <c r="AN87" s="9"/>
      <c r="AO87" s="1"/>
      <c r="AP87" s="2"/>
      <c r="AQ87" s="2"/>
      <c r="AR87" s="2"/>
      <c r="AS87" s="2"/>
      <c r="AT87" s="2"/>
      <c r="AU87" s="2"/>
      <c r="AV87" s="3"/>
      <c r="AW87" s="4">
        <v>1273000</v>
      </c>
      <c r="AX87" s="4"/>
      <c r="AY87" s="4"/>
      <c r="AZ87" s="4"/>
      <c r="BA87" s="4"/>
      <c r="BB87" s="4"/>
      <c r="BC87" s="4"/>
      <c r="BD87" s="4"/>
      <c r="BE87" s="4">
        <f t="shared" ref="BE87:BE98" si="3">AW87</f>
        <v>1273000</v>
      </c>
      <c r="BF87" s="4"/>
      <c r="BG87" s="4"/>
      <c r="BH87" s="4"/>
      <c r="BI87" s="4"/>
      <c r="BJ87" s="4"/>
      <c r="BK87" s="4"/>
      <c r="BL87" s="4"/>
    </row>
    <row r="88" spans="1:64" ht="12.75" customHeight="1">
      <c r="A88" s="16" t="s">
        <v>164</v>
      </c>
      <c r="B88" s="16"/>
      <c r="C88" s="16"/>
      <c r="D88" s="16"/>
      <c r="E88" s="16"/>
      <c r="F88" s="16"/>
      <c r="G88" s="21" t="s">
        <v>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3"/>
      <c r="Z88" s="6" t="s">
        <v>69</v>
      </c>
      <c r="AA88" s="6"/>
      <c r="AB88" s="6"/>
      <c r="AC88" s="6"/>
      <c r="AD88" s="6"/>
      <c r="AE88" s="7" t="s">
        <v>71</v>
      </c>
      <c r="AF88" s="8"/>
      <c r="AG88" s="8"/>
      <c r="AH88" s="8"/>
      <c r="AI88" s="8"/>
      <c r="AJ88" s="8"/>
      <c r="AK88" s="8"/>
      <c r="AL88" s="8"/>
      <c r="AM88" s="8"/>
      <c r="AN88" s="9"/>
      <c r="AO88" s="1"/>
      <c r="AP88" s="2"/>
      <c r="AQ88" s="2"/>
      <c r="AR88" s="2"/>
      <c r="AS88" s="2"/>
      <c r="AT88" s="2"/>
      <c r="AU88" s="2"/>
      <c r="AV88" s="3"/>
      <c r="AW88" s="4">
        <v>516498</v>
      </c>
      <c r="AX88" s="4"/>
      <c r="AY88" s="4"/>
      <c r="AZ88" s="4"/>
      <c r="BA88" s="4"/>
      <c r="BB88" s="4"/>
      <c r="BC88" s="4"/>
      <c r="BD88" s="4"/>
      <c r="BE88" s="4">
        <f t="shared" si="3"/>
        <v>516498</v>
      </c>
      <c r="BF88" s="4"/>
      <c r="BG88" s="4"/>
      <c r="BH88" s="4"/>
      <c r="BI88" s="4"/>
      <c r="BJ88" s="4"/>
      <c r="BK88" s="4"/>
      <c r="BL88" s="4"/>
    </row>
    <row r="89" spans="1:64" ht="12.75" customHeight="1">
      <c r="A89" s="16" t="s">
        <v>164</v>
      </c>
      <c r="B89" s="16"/>
      <c r="C89" s="16"/>
      <c r="D89" s="16"/>
      <c r="E89" s="16"/>
      <c r="F89" s="16"/>
      <c r="G89" s="21" t="s">
        <v>78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6" t="s">
        <v>69</v>
      </c>
      <c r="AA89" s="6"/>
      <c r="AB89" s="6"/>
      <c r="AC89" s="6"/>
      <c r="AD89" s="6"/>
      <c r="AE89" s="7" t="s">
        <v>71</v>
      </c>
      <c r="AF89" s="8"/>
      <c r="AG89" s="8"/>
      <c r="AH89" s="8"/>
      <c r="AI89" s="8"/>
      <c r="AJ89" s="8"/>
      <c r="AK89" s="8"/>
      <c r="AL89" s="8"/>
      <c r="AM89" s="8"/>
      <c r="AN89" s="9"/>
      <c r="AO89" s="1"/>
      <c r="AP89" s="2"/>
      <c r="AQ89" s="2"/>
      <c r="AR89" s="2"/>
      <c r="AS89" s="2"/>
      <c r="AT89" s="2"/>
      <c r="AU89" s="2"/>
      <c r="AV89" s="3"/>
      <c r="AW89" s="4">
        <v>456613.2</v>
      </c>
      <c r="AX89" s="4"/>
      <c r="AY89" s="4"/>
      <c r="AZ89" s="4"/>
      <c r="BA89" s="4"/>
      <c r="BB89" s="4"/>
      <c r="BC89" s="4"/>
      <c r="BD89" s="4"/>
      <c r="BE89" s="4">
        <f t="shared" si="3"/>
        <v>456613.2</v>
      </c>
      <c r="BF89" s="4"/>
      <c r="BG89" s="4"/>
      <c r="BH89" s="4"/>
      <c r="BI89" s="4"/>
      <c r="BJ89" s="4"/>
      <c r="BK89" s="4"/>
      <c r="BL89" s="4"/>
    </row>
    <row r="90" spans="1:64" ht="12.75" customHeight="1">
      <c r="A90" s="16" t="s">
        <v>164</v>
      </c>
      <c r="B90" s="16"/>
      <c r="C90" s="16"/>
      <c r="D90" s="16"/>
      <c r="E90" s="16"/>
      <c r="F90" s="16"/>
      <c r="G90" s="21" t="s">
        <v>70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6" t="s">
        <v>69</v>
      </c>
      <c r="AA90" s="6"/>
      <c r="AB90" s="6"/>
      <c r="AC90" s="6"/>
      <c r="AD90" s="6"/>
      <c r="AE90" s="7" t="s">
        <v>71</v>
      </c>
      <c r="AF90" s="8"/>
      <c r="AG90" s="8"/>
      <c r="AH90" s="8"/>
      <c r="AI90" s="8"/>
      <c r="AJ90" s="8"/>
      <c r="AK90" s="8"/>
      <c r="AL90" s="8"/>
      <c r="AM90" s="8"/>
      <c r="AN90" s="9"/>
      <c r="AO90" s="1"/>
      <c r="AP90" s="2"/>
      <c r="AQ90" s="2"/>
      <c r="AR90" s="2"/>
      <c r="AS90" s="2"/>
      <c r="AT90" s="2"/>
      <c r="AU90" s="2"/>
      <c r="AV90" s="3"/>
      <c r="AW90" s="4">
        <v>478767</v>
      </c>
      <c r="AX90" s="4"/>
      <c r="AY90" s="4"/>
      <c r="AZ90" s="4"/>
      <c r="BA90" s="4"/>
      <c r="BB90" s="4"/>
      <c r="BC90" s="4"/>
      <c r="BD90" s="4"/>
      <c r="BE90" s="4">
        <f t="shared" si="3"/>
        <v>478767</v>
      </c>
      <c r="BF90" s="4"/>
      <c r="BG90" s="4"/>
      <c r="BH90" s="4"/>
      <c r="BI90" s="4"/>
      <c r="BJ90" s="4"/>
      <c r="BK90" s="4"/>
      <c r="BL90" s="4"/>
    </row>
    <row r="91" spans="1:64" ht="12.75" customHeight="1">
      <c r="A91" s="16" t="s">
        <v>164</v>
      </c>
      <c r="B91" s="16"/>
      <c r="C91" s="16"/>
      <c r="D91" s="16"/>
      <c r="E91" s="16"/>
      <c r="F91" s="16"/>
      <c r="G91" s="21" t="s">
        <v>73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6" t="s">
        <v>69</v>
      </c>
      <c r="AA91" s="6"/>
      <c r="AB91" s="6"/>
      <c r="AC91" s="6"/>
      <c r="AD91" s="6"/>
      <c r="AE91" s="7" t="s">
        <v>71</v>
      </c>
      <c r="AF91" s="8"/>
      <c r="AG91" s="8"/>
      <c r="AH91" s="8"/>
      <c r="AI91" s="8"/>
      <c r="AJ91" s="8"/>
      <c r="AK91" s="8"/>
      <c r="AL91" s="8"/>
      <c r="AM91" s="8"/>
      <c r="AN91" s="9"/>
      <c r="AO91" s="1"/>
      <c r="AP91" s="2"/>
      <c r="AQ91" s="2"/>
      <c r="AR91" s="2"/>
      <c r="AS91" s="2"/>
      <c r="AT91" s="2"/>
      <c r="AU91" s="2"/>
      <c r="AV91" s="3"/>
      <c r="AW91" s="4">
        <v>401167.6</v>
      </c>
      <c r="AX91" s="4"/>
      <c r="AY91" s="4"/>
      <c r="AZ91" s="4"/>
      <c r="BA91" s="4"/>
      <c r="BB91" s="4"/>
      <c r="BC91" s="4"/>
      <c r="BD91" s="4"/>
      <c r="BE91" s="4">
        <f t="shared" si="3"/>
        <v>401167.6</v>
      </c>
      <c r="BF91" s="4"/>
      <c r="BG91" s="4"/>
      <c r="BH91" s="4"/>
      <c r="BI91" s="4"/>
      <c r="BJ91" s="4"/>
      <c r="BK91" s="4"/>
      <c r="BL91" s="4"/>
    </row>
    <row r="92" spans="1:64" ht="12.75" customHeight="1">
      <c r="A92" s="16" t="s">
        <v>164</v>
      </c>
      <c r="B92" s="16"/>
      <c r="C92" s="16"/>
      <c r="D92" s="16"/>
      <c r="E92" s="16"/>
      <c r="F92" s="16"/>
      <c r="G92" s="21" t="s">
        <v>80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6" t="s">
        <v>69</v>
      </c>
      <c r="AA92" s="6"/>
      <c r="AB92" s="6"/>
      <c r="AC92" s="6"/>
      <c r="AD92" s="6"/>
      <c r="AE92" s="7" t="s">
        <v>71</v>
      </c>
      <c r="AF92" s="8"/>
      <c r="AG92" s="8"/>
      <c r="AH92" s="8"/>
      <c r="AI92" s="8"/>
      <c r="AJ92" s="8"/>
      <c r="AK92" s="8"/>
      <c r="AL92" s="8"/>
      <c r="AM92" s="8"/>
      <c r="AN92" s="9"/>
      <c r="AO92" s="1"/>
      <c r="AP92" s="2"/>
      <c r="AQ92" s="2"/>
      <c r="AR92" s="2"/>
      <c r="AS92" s="2"/>
      <c r="AT92" s="2"/>
      <c r="AU92" s="2"/>
      <c r="AV92" s="3"/>
      <c r="AW92" s="4">
        <v>119712</v>
      </c>
      <c r="AX92" s="4"/>
      <c r="AY92" s="4"/>
      <c r="AZ92" s="4"/>
      <c r="BA92" s="4"/>
      <c r="BB92" s="4"/>
      <c r="BC92" s="4"/>
      <c r="BD92" s="4"/>
      <c r="BE92" s="4">
        <f t="shared" si="3"/>
        <v>119712</v>
      </c>
      <c r="BF92" s="4"/>
      <c r="BG92" s="4"/>
      <c r="BH92" s="4"/>
      <c r="BI92" s="4"/>
      <c r="BJ92" s="4"/>
      <c r="BK92" s="4"/>
      <c r="BL92" s="4"/>
    </row>
    <row r="93" spans="1:64" ht="12.75" customHeight="1">
      <c r="A93" s="16" t="s">
        <v>164</v>
      </c>
      <c r="B93" s="16"/>
      <c r="C93" s="16"/>
      <c r="D93" s="16"/>
      <c r="E93" s="16"/>
      <c r="F93" s="16"/>
      <c r="G93" s="21" t="s">
        <v>79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6" t="s">
        <v>69</v>
      </c>
      <c r="AA93" s="6"/>
      <c r="AB93" s="6"/>
      <c r="AC93" s="6"/>
      <c r="AD93" s="6"/>
      <c r="AE93" s="7" t="s">
        <v>71</v>
      </c>
      <c r="AF93" s="8"/>
      <c r="AG93" s="8"/>
      <c r="AH93" s="8"/>
      <c r="AI93" s="8"/>
      <c r="AJ93" s="8"/>
      <c r="AK93" s="8"/>
      <c r="AL93" s="8"/>
      <c r="AM93" s="8"/>
      <c r="AN93" s="9"/>
      <c r="AO93" s="1"/>
      <c r="AP93" s="2"/>
      <c r="AQ93" s="2"/>
      <c r="AR93" s="2"/>
      <c r="AS93" s="2"/>
      <c r="AT93" s="2"/>
      <c r="AU93" s="2"/>
      <c r="AV93" s="3"/>
      <c r="AW93" s="4">
        <v>578744.19999999995</v>
      </c>
      <c r="AX93" s="4"/>
      <c r="AY93" s="4"/>
      <c r="AZ93" s="4"/>
      <c r="BA93" s="4"/>
      <c r="BB93" s="4"/>
      <c r="BC93" s="4"/>
      <c r="BD93" s="4"/>
      <c r="BE93" s="4">
        <f t="shared" si="3"/>
        <v>578744.19999999995</v>
      </c>
      <c r="BF93" s="4"/>
      <c r="BG93" s="4"/>
      <c r="BH93" s="4"/>
      <c r="BI93" s="4"/>
      <c r="BJ93" s="4"/>
      <c r="BK93" s="4"/>
      <c r="BL93" s="4"/>
    </row>
    <row r="94" spans="1:64" ht="12.75" customHeight="1">
      <c r="A94" s="16" t="s">
        <v>164</v>
      </c>
      <c r="B94" s="16"/>
      <c r="C94" s="16"/>
      <c r="D94" s="16"/>
      <c r="E94" s="16"/>
      <c r="F94" s="16"/>
      <c r="G94" s="21" t="s">
        <v>77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6" t="s">
        <v>69</v>
      </c>
      <c r="AA94" s="6"/>
      <c r="AB94" s="6"/>
      <c r="AC94" s="6"/>
      <c r="AD94" s="6"/>
      <c r="AE94" s="7" t="s">
        <v>71</v>
      </c>
      <c r="AF94" s="8"/>
      <c r="AG94" s="8"/>
      <c r="AH94" s="8"/>
      <c r="AI94" s="8"/>
      <c r="AJ94" s="8"/>
      <c r="AK94" s="8"/>
      <c r="AL94" s="8"/>
      <c r="AM94" s="8"/>
      <c r="AN94" s="9"/>
      <c r="AO94" s="1"/>
      <c r="AP94" s="2"/>
      <c r="AQ94" s="2"/>
      <c r="AR94" s="2"/>
      <c r="AS94" s="2"/>
      <c r="AT94" s="2"/>
      <c r="AU94" s="2"/>
      <c r="AV94" s="3"/>
      <c r="AW94" s="4">
        <v>205898.4</v>
      </c>
      <c r="AX94" s="4"/>
      <c r="AY94" s="4"/>
      <c r="AZ94" s="4"/>
      <c r="BA94" s="4"/>
      <c r="BB94" s="4"/>
      <c r="BC94" s="4"/>
      <c r="BD94" s="4"/>
      <c r="BE94" s="4">
        <f t="shared" si="3"/>
        <v>205898.4</v>
      </c>
      <c r="BF94" s="4"/>
      <c r="BG94" s="4"/>
      <c r="BH94" s="4"/>
      <c r="BI94" s="4"/>
      <c r="BJ94" s="4"/>
      <c r="BK94" s="4"/>
      <c r="BL94" s="4"/>
    </row>
    <row r="95" spans="1:64" ht="12.75" customHeight="1">
      <c r="A95" s="16" t="s">
        <v>164</v>
      </c>
      <c r="B95" s="16"/>
      <c r="C95" s="16"/>
      <c r="D95" s="16"/>
      <c r="E95" s="16"/>
      <c r="F95" s="16"/>
      <c r="G95" s="21" t="s">
        <v>76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6" t="s">
        <v>69</v>
      </c>
      <c r="AA95" s="6"/>
      <c r="AB95" s="6"/>
      <c r="AC95" s="6"/>
      <c r="AD95" s="6"/>
      <c r="AE95" s="7" t="s">
        <v>71</v>
      </c>
      <c r="AF95" s="8"/>
      <c r="AG95" s="8"/>
      <c r="AH95" s="8"/>
      <c r="AI95" s="8"/>
      <c r="AJ95" s="8"/>
      <c r="AK95" s="8"/>
      <c r="AL95" s="8"/>
      <c r="AM95" s="8"/>
      <c r="AN95" s="9"/>
      <c r="AO95" s="1"/>
      <c r="AP95" s="2"/>
      <c r="AQ95" s="2"/>
      <c r="AR95" s="2"/>
      <c r="AS95" s="2"/>
      <c r="AT95" s="2"/>
      <c r="AU95" s="2"/>
      <c r="AV95" s="3"/>
      <c r="AW95" s="4">
        <v>176148</v>
      </c>
      <c r="AX95" s="4"/>
      <c r="AY95" s="4"/>
      <c r="AZ95" s="4"/>
      <c r="BA95" s="4"/>
      <c r="BB95" s="4"/>
      <c r="BC95" s="4"/>
      <c r="BD95" s="4"/>
      <c r="BE95" s="4">
        <f t="shared" si="3"/>
        <v>176148</v>
      </c>
      <c r="BF95" s="4"/>
      <c r="BG95" s="4"/>
      <c r="BH95" s="4"/>
      <c r="BI95" s="4"/>
      <c r="BJ95" s="4"/>
      <c r="BK95" s="4"/>
      <c r="BL95" s="4"/>
    </row>
    <row r="96" spans="1:64" ht="12.75" customHeight="1">
      <c r="A96" s="16" t="s">
        <v>164</v>
      </c>
      <c r="B96" s="16"/>
      <c r="C96" s="16"/>
      <c r="D96" s="16"/>
      <c r="E96" s="16"/>
      <c r="F96" s="16"/>
      <c r="G96" s="21" t="s">
        <v>75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6" t="s">
        <v>69</v>
      </c>
      <c r="AA96" s="6"/>
      <c r="AB96" s="6"/>
      <c r="AC96" s="6"/>
      <c r="AD96" s="6"/>
      <c r="AE96" s="7" t="s">
        <v>71</v>
      </c>
      <c r="AF96" s="8"/>
      <c r="AG96" s="8"/>
      <c r="AH96" s="8"/>
      <c r="AI96" s="8"/>
      <c r="AJ96" s="8"/>
      <c r="AK96" s="8"/>
      <c r="AL96" s="8"/>
      <c r="AM96" s="8"/>
      <c r="AN96" s="9"/>
      <c r="AO96" s="1"/>
      <c r="AP96" s="2"/>
      <c r="AQ96" s="2"/>
      <c r="AR96" s="2"/>
      <c r="AS96" s="2"/>
      <c r="AT96" s="2"/>
      <c r="AU96" s="2"/>
      <c r="AV96" s="3"/>
      <c r="AW96" s="4">
        <v>281902.40000000002</v>
      </c>
      <c r="AX96" s="4"/>
      <c r="AY96" s="4"/>
      <c r="AZ96" s="4"/>
      <c r="BA96" s="4"/>
      <c r="BB96" s="4"/>
      <c r="BC96" s="4"/>
      <c r="BD96" s="4"/>
      <c r="BE96" s="4">
        <f t="shared" si="3"/>
        <v>281902.40000000002</v>
      </c>
      <c r="BF96" s="4"/>
      <c r="BG96" s="4"/>
      <c r="BH96" s="4"/>
      <c r="BI96" s="4"/>
      <c r="BJ96" s="4"/>
      <c r="BK96" s="4"/>
      <c r="BL96" s="4"/>
    </row>
    <row r="97" spans="1:64" ht="14.25" customHeight="1">
      <c r="A97" s="16" t="s">
        <v>164</v>
      </c>
      <c r="B97" s="16"/>
      <c r="C97" s="16"/>
      <c r="D97" s="16"/>
      <c r="E97" s="16"/>
      <c r="F97" s="16"/>
      <c r="G97" s="21" t="s">
        <v>150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6" t="s">
        <v>69</v>
      </c>
      <c r="AA97" s="6"/>
      <c r="AB97" s="6"/>
      <c r="AC97" s="6"/>
      <c r="AD97" s="6"/>
      <c r="AE97" s="7" t="s">
        <v>71</v>
      </c>
      <c r="AF97" s="8"/>
      <c r="AG97" s="8"/>
      <c r="AH97" s="8"/>
      <c r="AI97" s="8"/>
      <c r="AJ97" s="8"/>
      <c r="AK97" s="8"/>
      <c r="AL97" s="8"/>
      <c r="AM97" s="8"/>
      <c r="AN97" s="9"/>
      <c r="AO97" s="1"/>
      <c r="AP97" s="2"/>
      <c r="AQ97" s="2"/>
      <c r="AR97" s="2"/>
      <c r="AS97" s="2"/>
      <c r="AT97" s="2"/>
      <c r="AU97" s="2"/>
      <c r="AV97" s="3"/>
      <c r="AW97" s="4">
        <v>357454.8</v>
      </c>
      <c r="AX97" s="4"/>
      <c r="AY97" s="4"/>
      <c r="AZ97" s="4"/>
      <c r="BA97" s="4"/>
      <c r="BB97" s="4"/>
      <c r="BC97" s="4"/>
      <c r="BD97" s="4"/>
      <c r="BE97" s="4">
        <f t="shared" si="3"/>
        <v>357454.8</v>
      </c>
      <c r="BF97" s="4"/>
      <c r="BG97" s="4"/>
      <c r="BH97" s="4"/>
      <c r="BI97" s="4"/>
      <c r="BJ97" s="4"/>
      <c r="BK97" s="4"/>
      <c r="BL97" s="4"/>
    </row>
    <row r="98" spans="1:64" ht="13.5" customHeight="1">
      <c r="A98" s="16" t="s">
        <v>164</v>
      </c>
      <c r="B98" s="16"/>
      <c r="C98" s="16"/>
      <c r="D98" s="16"/>
      <c r="E98" s="16"/>
      <c r="F98" s="16"/>
      <c r="G98" s="21" t="s">
        <v>74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6" t="s">
        <v>69</v>
      </c>
      <c r="AA98" s="6"/>
      <c r="AB98" s="6"/>
      <c r="AC98" s="6"/>
      <c r="AD98" s="6"/>
      <c r="AE98" s="7" t="s">
        <v>71</v>
      </c>
      <c r="AF98" s="8"/>
      <c r="AG98" s="8"/>
      <c r="AH98" s="8"/>
      <c r="AI98" s="8"/>
      <c r="AJ98" s="8"/>
      <c r="AK98" s="8"/>
      <c r="AL98" s="8"/>
      <c r="AM98" s="8"/>
      <c r="AN98" s="9"/>
      <c r="AO98" s="1"/>
      <c r="AP98" s="2"/>
      <c r="AQ98" s="2"/>
      <c r="AR98" s="2"/>
      <c r="AS98" s="2"/>
      <c r="AT98" s="2"/>
      <c r="AU98" s="2"/>
      <c r="AV98" s="3"/>
      <c r="AW98" s="4">
        <v>154094.39999999999</v>
      </c>
      <c r="AX98" s="4"/>
      <c r="AY98" s="4"/>
      <c r="AZ98" s="4"/>
      <c r="BA98" s="4"/>
      <c r="BB98" s="4"/>
      <c r="BC98" s="4"/>
      <c r="BD98" s="4"/>
      <c r="BE98" s="4">
        <f t="shared" si="3"/>
        <v>154094.39999999999</v>
      </c>
      <c r="BF98" s="4"/>
      <c r="BG98" s="4"/>
      <c r="BH98" s="4"/>
      <c r="BI98" s="4"/>
      <c r="BJ98" s="4"/>
      <c r="BK98" s="4"/>
      <c r="BL98" s="4"/>
    </row>
    <row r="99" spans="1:64" ht="13.5" customHeight="1">
      <c r="A99" s="26">
        <v>0</v>
      </c>
      <c r="B99" s="26"/>
      <c r="C99" s="26"/>
      <c r="D99" s="26"/>
      <c r="E99" s="26"/>
      <c r="F99" s="26"/>
      <c r="G99" s="27" t="s">
        <v>85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9"/>
      <c r="Z99" s="30"/>
      <c r="AA99" s="30"/>
      <c r="AB99" s="30"/>
      <c r="AC99" s="30"/>
      <c r="AD99" s="30"/>
      <c r="AE99" s="27"/>
      <c r="AF99" s="28"/>
      <c r="AG99" s="28"/>
      <c r="AH99" s="28"/>
      <c r="AI99" s="28"/>
      <c r="AJ99" s="28"/>
      <c r="AK99" s="28"/>
      <c r="AL99" s="28"/>
      <c r="AM99" s="28"/>
      <c r="AN99" s="29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ht="29.25" customHeight="1">
      <c r="A100" s="16" t="s">
        <v>164</v>
      </c>
      <c r="B100" s="16"/>
      <c r="C100" s="16"/>
      <c r="D100" s="16"/>
      <c r="E100" s="16"/>
      <c r="F100" s="16"/>
      <c r="G100" s="21" t="s">
        <v>162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3"/>
      <c r="Z100" s="6" t="s">
        <v>86</v>
      </c>
      <c r="AA100" s="6"/>
      <c r="AB100" s="6"/>
      <c r="AC100" s="6"/>
      <c r="AD100" s="6"/>
      <c r="AE100" s="7" t="s">
        <v>82</v>
      </c>
      <c r="AF100" s="24"/>
      <c r="AG100" s="24"/>
      <c r="AH100" s="24"/>
      <c r="AI100" s="24"/>
      <c r="AJ100" s="24"/>
      <c r="AK100" s="24"/>
      <c r="AL100" s="24"/>
      <c r="AM100" s="24"/>
      <c r="AN100" s="25"/>
      <c r="AO100" s="4">
        <v>0</v>
      </c>
      <c r="AP100" s="4"/>
      <c r="AQ100" s="4"/>
      <c r="AR100" s="4"/>
      <c r="AS100" s="4"/>
      <c r="AT100" s="4"/>
      <c r="AU100" s="4"/>
      <c r="AV100" s="4"/>
      <c r="AW100" s="6">
        <v>1</v>
      </c>
      <c r="AX100" s="6"/>
      <c r="AY100" s="6"/>
      <c r="AZ100" s="6"/>
      <c r="BA100" s="6"/>
      <c r="BB100" s="6"/>
      <c r="BC100" s="6"/>
      <c r="BD100" s="6"/>
      <c r="BE100" s="6">
        <f>AW100</f>
        <v>1</v>
      </c>
      <c r="BF100" s="6"/>
      <c r="BG100" s="6"/>
      <c r="BH100" s="6"/>
      <c r="BI100" s="6"/>
      <c r="BJ100" s="6"/>
      <c r="BK100" s="6"/>
      <c r="BL100" s="6"/>
    </row>
    <row r="101" spans="1:64" ht="12.75" customHeight="1">
      <c r="A101" s="16" t="s">
        <v>164</v>
      </c>
      <c r="B101" s="16"/>
      <c r="C101" s="16"/>
      <c r="D101" s="16"/>
      <c r="E101" s="16"/>
      <c r="F101" s="16"/>
      <c r="G101" s="21" t="s">
        <v>87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3"/>
      <c r="Z101" s="6" t="s">
        <v>146</v>
      </c>
      <c r="AA101" s="6"/>
      <c r="AB101" s="6"/>
      <c r="AC101" s="6"/>
      <c r="AD101" s="6"/>
      <c r="AE101" s="7" t="s">
        <v>82</v>
      </c>
      <c r="AF101" s="24"/>
      <c r="AG101" s="24"/>
      <c r="AH101" s="24"/>
      <c r="AI101" s="24"/>
      <c r="AJ101" s="24"/>
      <c r="AK101" s="24"/>
      <c r="AL101" s="24"/>
      <c r="AM101" s="24"/>
      <c r="AN101" s="25"/>
      <c r="AO101" s="4">
        <v>0</v>
      </c>
      <c r="AP101" s="4"/>
      <c r="AQ101" s="4"/>
      <c r="AR101" s="4"/>
      <c r="AS101" s="4"/>
      <c r="AT101" s="4"/>
      <c r="AU101" s="4"/>
      <c r="AV101" s="4"/>
      <c r="AW101" s="6">
        <v>7</v>
      </c>
      <c r="AX101" s="6"/>
      <c r="AY101" s="6"/>
      <c r="AZ101" s="6"/>
      <c r="BA101" s="6"/>
      <c r="BB101" s="6"/>
      <c r="BC101" s="6"/>
      <c r="BD101" s="6"/>
      <c r="BE101" s="6">
        <f t="shared" ref="BE101:BE111" si="4">AW101</f>
        <v>7</v>
      </c>
      <c r="BF101" s="6"/>
      <c r="BG101" s="6"/>
      <c r="BH101" s="6"/>
      <c r="BI101" s="6"/>
      <c r="BJ101" s="6"/>
      <c r="BK101" s="6"/>
      <c r="BL101" s="6"/>
    </row>
    <row r="102" spans="1:64" ht="12.75" customHeight="1">
      <c r="A102" s="16" t="s">
        <v>164</v>
      </c>
      <c r="B102" s="16"/>
      <c r="C102" s="16"/>
      <c r="D102" s="16"/>
      <c r="E102" s="16"/>
      <c r="F102" s="16"/>
      <c r="G102" s="21" t="s">
        <v>88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3"/>
      <c r="Z102" s="6" t="s">
        <v>146</v>
      </c>
      <c r="AA102" s="6"/>
      <c r="AB102" s="6"/>
      <c r="AC102" s="6"/>
      <c r="AD102" s="6"/>
      <c r="AE102" s="7" t="s">
        <v>82</v>
      </c>
      <c r="AF102" s="24"/>
      <c r="AG102" s="24"/>
      <c r="AH102" s="24"/>
      <c r="AI102" s="24"/>
      <c r="AJ102" s="24"/>
      <c r="AK102" s="24"/>
      <c r="AL102" s="24"/>
      <c r="AM102" s="24"/>
      <c r="AN102" s="25"/>
      <c r="AO102" s="4">
        <v>0</v>
      </c>
      <c r="AP102" s="4"/>
      <c r="AQ102" s="4"/>
      <c r="AR102" s="4"/>
      <c r="AS102" s="4"/>
      <c r="AT102" s="4"/>
      <c r="AU102" s="4"/>
      <c r="AV102" s="4"/>
      <c r="AW102" s="6">
        <v>9</v>
      </c>
      <c r="AX102" s="6"/>
      <c r="AY102" s="6"/>
      <c r="AZ102" s="6"/>
      <c r="BA102" s="6"/>
      <c r="BB102" s="6"/>
      <c r="BC102" s="6"/>
      <c r="BD102" s="6"/>
      <c r="BE102" s="6">
        <f t="shared" si="4"/>
        <v>9</v>
      </c>
      <c r="BF102" s="6"/>
      <c r="BG102" s="6"/>
      <c r="BH102" s="6"/>
      <c r="BI102" s="6"/>
      <c r="BJ102" s="6"/>
      <c r="BK102" s="6"/>
      <c r="BL102" s="6"/>
    </row>
    <row r="103" spans="1:64" ht="12.75" customHeight="1">
      <c r="A103" s="16" t="s">
        <v>164</v>
      </c>
      <c r="B103" s="16"/>
      <c r="C103" s="16"/>
      <c r="D103" s="16"/>
      <c r="E103" s="16"/>
      <c r="F103" s="16"/>
      <c r="G103" s="21" t="s">
        <v>90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3"/>
      <c r="Z103" s="6" t="s">
        <v>146</v>
      </c>
      <c r="AA103" s="6"/>
      <c r="AB103" s="6"/>
      <c r="AC103" s="6"/>
      <c r="AD103" s="6"/>
      <c r="AE103" s="7" t="s">
        <v>82</v>
      </c>
      <c r="AF103" s="24"/>
      <c r="AG103" s="24"/>
      <c r="AH103" s="24"/>
      <c r="AI103" s="24"/>
      <c r="AJ103" s="24"/>
      <c r="AK103" s="24"/>
      <c r="AL103" s="24"/>
      <c r="AM103" s="24"/>
      <c r="AN103" s="25"/>
      <c r="AO103" s="4">
        <v>0</v>
      </c>
      <c r="AP103" s="4"/>
      <c r="AQ103" s="4"/>
      <c r="AR103" s="4"/>
      <c r="AS103" s="4"/>
      <c r="AT103" s="4"/>
      <c r="AU103" s="4"/>
      <c r="AV103" s="4"/>
      <c r="AW103" s="6">
        <f>6+5</f>
        <v>11</v>
      </c>
      <c r="AX103" s="6"/>
      <c r="AY103" s="6"/>
      <c r="AZ103" s="6"/>
      <c r="BA103" s="6"/>
      <c r="BB103" s="6"/>
      <c r="BC103" s="6"/>
      <c r="BD103" s="6"/>
      <c r="BE103" s="6">
        <f t="shared" si="4"/>
        <v>11</v>
      </c>
      <c r="BF103" s="6"/>
      <c r="BG103" s="6"/>
      <c r="BH103" s="6"/>
      <c r="BI103" s="6"/>
      <c r="BJ103" s="6"/>
      <c r="BK103" s="6"/>
      <c r="BL103" s="6"/>
    </row>
    <row r="104" spans="1:64" ht="13.5" customHeight="1">
      <c r="A104" s="16" t="s">
        <v>164</v>
      </c>
      <c r="B104" s="16"/>
      <c r="C104" s="16"/>
      <c r="D104" s="16"/>
      <c r="E104" s="16"/>
      <c r="F104" s="16"/>
      <c r="G104" s="21" t="s">
        <v>91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3"/>
      <c r="Z104" s="6" t="s">
        <v>146</v>
      </c>
      <c r="AA104" s="6"/>
      <c r="AB104" s="6"/>
      <c r="AC104" s="6"/>
      <c r="AD104" s="6"/>
      <c r="AE104" s="7" t="s">
        <v>82</v>
      </c>
      <c r="AF104" s="24"/>
      <c r="AG104" s="24"/>
      <c r="AH104" s="24"/>
      <c r="AI104" s="24"/>
      <c r="AJ104" s="24"/>
      <c r="AK104" s="24"/>
      <c r="AL104" s="24"/>
      <c r="AM104" s="24"/>
      <c r="AN104" s="25"/>
      <c r="AO104" s="4">
        <v>0</v>
      </c>
      <c r="AP104" s="4"/>
      <c r="AQ104" s="4"/>
      <c r="AR104" s="4"/>
      <c r="AS104" s="4"/>
      <c r="AT104" s="4"/>
      <c r="AU104" s="4"/>
      <c r="AV104" s="4"/>
      <c r="AW104" s="6">
        <f>21+20</f>
        <v>41</v>
      </c>
      <c r="AX104" s="6"/>
      <c r="AY104" s="6"/>
      <c r="AZ104" s="6"/>
      <c r="BA104" s="6"/>
      <c r="BB104" s="6"/>
      <c r="BC104" s="6"/>
      <c r="BD104" s="6"/>
      <c r="BE104" s="6">
        <f t="shared" si="4"/>
        <v>41</v>
      </c>
      <c r="BF104" s="6"/>
      <c r="BG104" s="6"/>
      <c r="BH104" s="6"/>
      <c r="BI104" s="6"/>
      <c r="BJ104" s="6"/>
      <c r="BK104" s="6"/>
      <c r="BL104" s="6"/>
    </row>
    <row r="105" spans="1:64" ht="17.25" customHeight="1">
      <c r="A105" s="16" t="s">
        <v>164</v>
      </c>
      <c r="B105" s="16"/>
      <c r="C105" s="16"/>
      <c r="D105" s="16"/>
      <c r="E105" s="16"/>
      <c r="F105" s="16"/>
      <c r="G105" s="21" t="s">
        <v>92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3"/>
      <c r="Z105" s="6" t="s">
        <v>146</v>
      </c>
      <c r="AA105" s="6"/>
      <c r="AB105" s="6"/>
      <c r="AC105" s="6"/>
      <c r="AD105" s="6"/>
      <c r="AE105" s="7" t="s">
        <v>82</v>
      </c>
      <c r="AF105" s="24"/>
      <c r="AG105" s="24"/>
      <c r="AH105" s="24"/>
      <c r="AI105" s="24"/>
      <c r="AJ105" s="24"/>
      <c r="AK105" s="24"/>
      <c r="AL105" s="24"/>
      <c r="AM105" s="24"/>
      <c r="AN105" s="25"/>
      <c r="AO105" s="4">
        <v>0</v>
      </c>
      <c r="AP105" s="4"/>
      <c r="AQ105" s="4"/>
      <c r="AR105" s="4"/>
      <c r="AS105" s="4"/>
      <c r="AT105" s="4"/>
      <c r="AU105" s="4"/>
      <c r="AV105" s="4"/>
      <c r="AW105" s="6">
        <f>10</f>
        <v>10</v>
      </c>
      <c r="AX105" s="6"/>
      <c r="AY105" s="6"/>
      <c r="AZ105" s="6"/>
      <c r="BA105" s="6"/>
      <c r="BB105" s="6"/>
      <c r="BC105" s="6"/>
      <c r="BD105" s="6"/>
      <c r="BE105" s="6">
        <f t="shared" si="4"/>
        <v>10</v>
      </c>
      <c r="BF105" s="6"/>
      <c r="BG105" s="6"/>
      <c r="BH105" s="6"/>
      <c r="BI105" s="6"/>
      <c r="BJ105" s="6"/>
      <c r="BK105" s="6"/>
      <c r="BL105" s="6"/>
    </row>
    <row r="106" spans="1:64" ht="15" customHeight="1">
      <c r="A106" s="16" t="s">
        <v>164</v>
      </c>
      <c r="B106" s="16"/>
      <c r="C106" s="16"/>
      <c r="D106" s="16"/>
      <c r="E106" s="16"/>
      <c r="F106" s="16"/>
      <c r="G106" s="21" t="s">
        <v>93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3"/>
      <c r="Z106" s="6" t="s">
        <v>146</v>
      </c>
      <c r="AA106" s="6"/>
      <c r="AB106" s="6"/>
      <c r="AC106" s="6"/>
      <c r="AD106" s="6"/>
      <c r="AE106" s="7" t="s">
        <v>82</v>
      </c>
      <c r="AF106" s="24"/>
      <c r="AG106" s="24"/>
      <c r="AH106" s="24"/>
      <c r="AI106" s="24"/>
      <c r="AJ106" s="24"/>
      <c r="AK106" s="24"/>
      <c r="AL106" s="24"/>
      <c r="AM106" s="24"/>
      <c r="AN106" s="25"/>
      <c r="AO106" s="4">
        <v>0</v>
      </c>
      <c r="AP106" s="4"/>
      <c r="AQ106" s="4"/>
      <c r="AR106" s="4"/>
      <c r="AS106" s="4"/>
      <c r="AT106" s="4"/>
      <c r="AU106" s="4"/>
      <c r="AV106" s="4"/>
      <c r="AW106" s="6">
        <f>16+5</f>
        <v>21</v>
      </c>
      <c r="AX106" s="6"/>
      <c r="AY106" s="6"/>
      <c r="AZ106" s="6"/>
      <c r="BA106" s="6"/>
      <c r="BB106" s="6"/>
      <c r="BC106" s="6"/>
      <c r="BD106" s="6"/>
      <c r="BE106" s="6">
        <f t="shared" si="4"/>
        <v>21</v>
      </c>
      <c r="BF106" s="6"/>
      <c r="BG106" s="6"/>
      <c r="BH106" s="6"/>
      <c r="BI106" s="6"/>
      <c r="BJ106" s="6"/>
      <c r="BK106" s="6"/>
      <c r="BL106" s="6"/>
    </row>
    <row r="107" spans="1:64" ht="15.75" customHeight="1">
      <c r="A107" s="16" t="s">
        <v>164</v>
      </c>
      <c r="B107" s="16"/>
      <c r="C107" s="16"/>
      <c r="D107" s="16"/>
      <c r="E107" s="16"/>
      <c r="F107" s="16"/>
      <c r="G107" s="21" t="s">
        <v>94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3"/>
      <c r="Z107" s="6" t="s">
        <v>146</v>
      </c>
      <c r="AA107" s="6"/>
      <c r="AB107" s="6"/>
      <c r="AC107" s="6"/>
      <c r="AD107" s="6"/>
      <c r="AE107" s="7" t="s">
        <v>82</v>
      </c>
      <c r="AF107" s="24"/>
      <c r="AG107" s="24"/>
      <c r="AH107" s="24"/>
      <c r="AI107" s="24"/>
      <c r="AJ107" s="24"/>
      <c r="AK107" s="24"/>
      <c r="AL107" s="24"/>
      <c r="AM107" s="24"/>
      <c r="AN107" s="25"/>
      <c r="AO107" s="4">
        <v>0</v>
      </c>
      <c r="AP107" s="4"/>
      <c r="AQ107" s="4"/>
      <c r="AR107" s="4"/>
      <c r="AS107" s="4"/>
      <c r="AT107" s="4"/>
      <c r="AU107" s="4"/>
      <c r="AV107" s="4"/>
      <c r="AW107" s="6">
        <f>11+4</f>
        <v>15</v>
      </c>
      <c r="AX107" s="6"/>
      <c r="AY107" s="6"/>
      <c r="AZ107" s="6"/>
      <c r="BA107" s="6"/>
      <c r="BB107" s="6"/>
      <c r="BC107" s="6"/>
      <c r="BD107" s="6"/>
      <c r="BE107" s="6">
        <f t="shared" si="4"/>
        <v>15</v>
      </c>
      <c r="BF107" s="6"/>
      <c r="BG107" s="6"/>
      <c r="BH107" s="6"/>
      <c r="BI107" s="6"/>
      <c r="BJ107" s="6"/>
      <c r="BK107" s="6"/>
      <c r="BL107" s="6"/>
    </row>
    <row r="108" spans="1:64" ht="15.75" customHeight="1">
      <c r="A108" s="16" t="s">
        <v>164</v>
      </c>
      <c r="B108" s="16"/>
      <c r="C108" s="16"/>
      <c r="D108" s="16"/>
      <c r="E108" s="16"/>
      <c r="F108" s="16"/>
      <c r="G108" s="21" t="s">
        <v>95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3"/>
      <c r="Z108" s="6" t="s">
        <v>146</v>
      </c>
      <c r="AA108" s="6"/>
      <c r="AB108" s="6"/>
      <c r="AC108" s="6"/>
      <c r="AD108" s="6"/>
      <c r="AE108" s="7" t="s">
        <v>82</v>
      </c>
      <c r="AF108" s="24"/>
      <c r="AG108" s="24"/>
      <c r="AH108" s="24"/>
      <c r="AI108" s="24"/>
      <c r="AJ108" s="24"/>
      <c r="AK108" s="24"/>
      <c r="AL108" s="24"/>
      <c r="AM108" s="24"/>
      <c r="AN108" s="25"/>
      <c r="AO108" s="4">
        <v>0</v>
      </c>
      <c r="AP108" s="4"/>
      <c r="AQ108" s="4"/>
      <c r="AR108" s="4"/>
      <c r="AS108" s="4"/>
      <c r="AT108" s="4"/>
      <c r="AU108" s="4"/>
      <c r="AV108" s="4"/>
      <c r="AW108" s="6">
        <f>2+2</f>
        <v>4</v>
      </c>
      <c r="AX108" s="6"/>
      <c r="AY108" s="6"/>
      <c r="AZ108" s="6"/>
      <c r="BA108" s="6"/>
      <c r="BB108" s="6"/>
      <c r="BC108" s="6"/>
      <c r="BD108" s="6"/>
      <c r="BE108" s="6">
        <f t="shared" si="4"/>
        <v>4</v>
      </c>
      <c r="BF108" s="6"/>
      <c r="BG108" s="6"/>
      <c r="BH108" s="6"/>
      <c r="BI108" s="6"/>
      <c r="BJ108" s="6"/>
      <c r="BK108" s="6"/>
      <c r="BL108" s="6"/>
    </row>
    <row r="109" spans="1:64" ht="12.75" customHeight="1">
      <c r="A109" s="16" t="s">
        <v>164</v>
      </c>
      <c r="B109" s="16"/>
      <c r="C109" s="16"/>
      <c r="D109" s="16"/>
      <c r="E109" s="16"/>
      <c r="F109" s="16"/>
      <c r="G109" s="21" t="s">
        <v>96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3"/>
      <c r="Z109" s="6" t="s">
        <v>146</v>
      </c>
      <c r="AA109" s="6"/>
      <c r="AB109" s="6"/>
      <c r="AC109" s="6"/>
      <c r="AD109" s="6"/>
      <c r="AE109" s="7" t="s">
        <v>82</v>
      </c>
      <c r="AF109" s="24"/>
      <c r="AG109" s="24"/>
      <c r="AH109" s="24"/>
      <c r="AI109" s="24"/>
      <c r="AJ109" s="24"/>
      <c r="AK109" s="24"/>
      <c r="AL109" s="24"/>
      <c r="AM109" s="24"/>
      <c r="AN109" s="25"/>
      <c r="AO109" s="4">
        <v>0</v>
      </c>
      <c r="AP109" s="4"/>
      <c r="AQ109" s="4"/>
      <c r="AR109" s="4"/>
      <c r="AS109" s="4"/>
      <c r="AT109" s="4"/>
      <c r="AU109" s="4"/>
      <c r="AV109" s="4"/>
      <c r="AW109" s="6">
        <f>14+5</f>
        <v>19</v>
      </c>
      <c r="AX109" s="6"/>
      <c r="AY109" s="6"/>
      <c r="AZ109" s="6"/>
      <c r="BA109" s="6"/>
      <c r="BB109" s="6"/>
      <c r="BC109" s="6"/>
      <c r="BD109" s="6"/>
      <c r="BE109" s="6">
        <f t="shared" si="4"/>
        <v>19</v>
      </c>
      <c r="BF109" s="6"/>
      <c r="BG109" s="6"/>
      <c r="BH109" s="6"/>
      <c r="BI109" s="6"/>
      <c r="BJ109" s="6"/>
      <c r="BK109" s="6"/>
      <c r="BL109" s="6"/>
    </row>
    <row r="110" spans="1:64" ht="12.75" customHeight="1">
      <c r="A110" s="16" t="s">
        <v>164</v>
      </c>
      <c r="B110" s="16"/>
      <c r="C110" s="16"/>
      <c r="D110" s="16"/>
      <c r="E110" s="16"/>
      <c r="F110" s="16"/>
      <c r="G110" s="21" t="s">
        <v>97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3"/>
      <c r="Z110" s="6" t="s">
        <v>146</v>
      </c>
      <c r="AA110" s="6"/>
      <c r="AB110" s="6"/>
      <c r="AC110" s="6"/>
      <c r="AD110" s="6"/>
      <c r="AE110" s="7" t="s">
        <v>82</v>
      </c>
      <c r="AF110" s="24"/>
      <c r="AG110" s="24"/>
      <c r="AH110" s="24"/>
      <c r="AI110" s="24"/>
      <c r="AJ110" s="24"/>
      <c r="AK110" s="24"/>
      <c r="AL110" s="24"/>
      <c r="AM110" s="24"/>
      <c r="AN110" s="25"/>
      <c r="AO110" s="4">
        <v>0</v>
      </c>
      <c r="AP110" s="4"/>
      <c r="AQ110" s="4"/>
      <c r="AR110" s="4"/>
      <c r="AS110" s="4"/>
      <c r="AT110" s="4"/>
      <c r="AU110" s="4"/>
      <c r="AV110" s="4"/>
      <c r="AW110" s="6">
        <f>11+5</f>
        <v>16</v>
      </c>
      <c r="AX110" s="6"/>
      <c r="AY110" s="6"/>
      <c r="AZ110" s="6"/>
      <c r="BA110" s="6"/>
      <c r="BB110" s="6"/>
      <c r="BC110" s="6"/>
      <c r="BD110" s="6"/>
      <c r="BE110" s="6">
        <f t="shared" si="4"/>
        <v>16</v>
      </c>
      <c r="BF110" s="6"/>
      <c r="BG110" s="6"/>
      <c r="BH110" s="6"/>
      <c r="BI110" s="6"/>
      <c r="BJ110" s="6"/>
      <c r="BK110" s="6"/>
      <c r="BL110" s="6"/>
    </row>
    <row r="111" spans="1:64" ht="20.25" customHeight="1">
      <c r="A111" s="16" t="s">
        <v>164</v>
      </c>
      <c r="B111" s="16"/>
      <c r="C111" s="16"/>
      <c r="D111" s="16"/>
      <c r="E111" s="16"/>
      <c r="F111" s="16"/>
      <c r="G111" s="21" t="s">
        <v>151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3"/>
      <c r="Z111" s="6" t="s">
        <v>146</v>
      </c>
      <c r="AA111" s="6"/>
      <c r="AB111" s="6"/>
      <c r="AC111" s="6"/>
      <c r="AD111" s="6"/>
      <c r="AE111" s="7" t="s">
        <v>82</v>
      </c>
      <c r="AF111" s="24"/>
      <c r="AG111" s="24"/>
      <c r="AH111" s="24"/>
      <c r="AI111" s="24"/>
      <c r="AJ111" s="24"/>
      <c r="AK111" s="24"/>
      <c r="AL111" s="24"/>
      <c r="AM111" s="24"/>
      <c r="AN111" s="25"/>
      <c r="AO111" s="4">
        <v>0</v>
      </c>
      <c r="AP111" s="4"/>
      <c r="AQ111" s="4"/>
      <c r="AR111" s="4"/>
      <c r="AS111" s="4"/>
      <c r="AT111" s="4"/>
      <c r="AU111" s="4"/>
      <c r="AV111" s="4"/>
      <c r="AW111" s="6">
        <f>5+5</f>
        <v>10</v>
      </c>
      <c r="AX111" s="6"/>
      <c r="AY111" s="6"/>
      <c r="AZ111" s="6"/>
      <c r="BA111" s="6"/>
      <c r="BB111" s="6"/>
      <c r="BC111" s="6"/>
      <c r="BD111" s="6"/>
      <c r="BE111" s="6">
        <f t="shared" si="4"/>
        <v>10</v>
      </c>
      <c r="BF111" s="6"/>
      <c r="BG111" s="6"/>
      <c r="BH111" s="6"/>
      <c r="BI111" s="6"/>
      <c r="BJ111" s="6"/>
      <c r="BK111" s="6"/>
      <c r="BL111" s="6"/>
    </row>
    <row r="112" spans="1:64" ht="12.75" customHeight="1">
      <c r="A112" s="26">
        <v>0</v>
      </c>
      <c r="B112" s="26"/>
      <c r="C112" s="26"/>
      <c r="D112" s="26"/>
      <c r="E112" s="26"/>
      <c r="F112" s="26"/>
      <c r="G112" s="27" t="s">
        <v>99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9"/>
      <c r="Z112" s="30"/>
      <c r="AA112" s="30"/>
      <c r="AB112" s="30"/>
      <c r="AC112" s="30"/>
      <c r="AD112" s="30"/>
      <c r="AE112" s="27"/>
      <c r="AF112" s="28"/>
      <c r="AG112" s="28"/>
      <c r="AH112" s="28"/>
      <c r="AI112" s="28"/>
      <c r="AJ112" s="28"/>
      <c r="AK112" s="28"/>
      <c r="AL112" s="28"/>
      <c r="AM112" s="28"/>
      <c r="AN112" s="29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</row>
    <row r="113" spans="1:64" ht="25.5" customHeight="1">
      <c r="A113" s="16" t="s">
        <v>164</v>
      </c>
      <c r="B113" s="16"/>
      <c r="C113" s="16"/>
      <c r="D113" s="16"/>
      <c r="E113" s="16"/>
      <c r="F113" s="16"/>
      <c r="G113" s="21" t="s">
        <v>163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3"/>
      <c r="Z113" s="6" t="s">
        <v>69</v>
      </c>
      <c r="AA113" s="6"/>
      <c r="AB113" s="6"/>
      <c r="AC113" s="6"/>
      <c r="AD113" s="6"/>
      <c r="AE113" s="7" t="s">
        <v>82</v>
      </c>
      <c r="AF113" s="8"/>
      <c r="AG113" s="8"/>
      <c r="AH113" s="8"/>
      <c r="AI113" s="8"/>
      <c r="AJ113" s="8"/>
      <c r="AK113" s="8"/>
      <c r="AL113" s="8"/>
      <c r="AM113" s="8"/>
      <c r="AN113" s="9"/>
      <c r="AO113" s="4">
        <v>0</v>
      </c>
      <c r="AP113" s="4"/>
      <c r="AQ113" s="4"/>
      <c r="AR113" s="4"/>
      <c r="AS113" s="4"/>
      <c r="AT113" s="4"/>
      <c r="AU113" s="4"/>
      <c r="AV113" s="4"/>
      <c r="AW113" s="4">
        <f>AW87/AW100</f>
        <v>1273000</v>
      </c>
      <c r="AX113" s="4"/>
      <c r="AY113" s="4"/>
      <c r="AZ113" s="4"/>
      <c r="BA113" s="4"/>
      <c r="BB113" s="4"/>
      <c r="BC113" s="4"/>
      <c r="BD113" s="4"/>
      <c r="BE113" s="4">
        <f>AW113</f>
        <v>1273000</v>
      </c>
      <c r="BF113" s="4"/>
      <c r="BG113" s="4"/>
      <c r="BH113" s="4"/>
      <c r="BI113" s="4"/>
      <c r="BJ113" s="4"/>
      <c r="BK113" s="4"/>
      <c r="BL113" s="4"/>
    </row>
    <row r="114" spans="1:64" ht="14.25" customHeight="1">
      <c r="A114" s="16" t="s">
        <v>164</v>
      </c>
      <c r="B114" s="16"/>
      <c r="C114" s="16"/>
      <c r="D114" s="16"/>
      <c r="E114" s="16"/>
      <c r="F114" s="16"/>
      <c r="G114" s="21" t="s">
        <v>100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3"/>
      <c r="Z114" s="6" t="s">
        <v>69</v>
      </c>
      <c r="AA114" s="6"/>
      <c r="AB114" s="6"/>
      <c r="AC114" s="6"/>
      <c r="AD114" s="6"/>
      <c r="AE114" s="7" t="s">
        <v>82</v>
      </c>
      <c r="AF114" s="8"/>
      <c r="AG114" s="8"/>
      <c r="AH114" s="8"/>
      <c r="AI114" s="8"/>
      <c r="AJ114" s="8"/>
      <c r="AK114" s="8"/>
      <c r="AL114" s="8"/>
      <c r="AM114" s="8"/>
      <c r="AN114" s="9"/>
      <c r="AO114" s="4">
        <v>0</v>
      </c>
      <c r="AP114" s="4"/>
      <c r="AQ114" s="4"/>
      <c r="AR114" s="4"/>
      <c r="AS114" s="4"/>
      <c r="AT114" s="4"/>
      <c r="AU114" s="4"/>
      <c r="AV114" s="4"/>
      <c r="AW114" s="4">
        <f t="shared" ref="AW114:AW117" si="5">AW88/AW101</f>
        <v>73785.428571428565</v>
      </c>
      <c r="AX114" s="4"/>
      <c r="AY114" s="4"/>
      <c r="AZ114" s="4"/>
      <c r="BA114" s="4"/>
      <c r="BB114" s="4"/>
      <c r="BC114" s="4"/>
      <c r="BD114" s="4"/>
      <c r="BE114" s="4">
        <f t="shared" ref="BE114:BE124" si="6">AW114</f>
        <v>73785.428571428565</v>
      </c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16" t="s">
        <v>164</v>
      </c>
      <c r="B115" s="16"/>
      <c r="C115" s="16"/>
      <c r="D115" s="16"/>
      <c r="E115" s="16"/>
      <c r="F115" s="16"/>
      <c r="G115" s="21" t="s">
        <v>101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3"/>
      <c r="Z115" s="6" t="s">
        <v>69</v>
      </c>
      <c r="AA115" s="6"/>
      <c r="AB115" s="6"/>
      <c r="AC115" s="6"/>
      <c r="AD115" s="6"/>
      <c r="AE115" s="7" t="s">
        <v>82</v>
      </c>
      <c r="AF115" s="8"/>
      <c r="AG115" s="8"/>
      <c r="AH115" s="8"/>
      <c r="AI115" s="8"/>
      <c r="AJ115" s="8"/>
      <c r="AK115" s="8"/>
      <c r="AL115" s="8"/>
      <c r="AM115" s="8"/>
      <c r="AN115" s="9"/>
      <c r="AO115" s="4">
        <v>0</v>
      </c>
      <c r="AP115" s="4"/>
      <c r="AQ115" s="4"/>
      <c r="AR115" s="4"/>
      <c r="AS115" s="4"/>
      <c r="AT115" s="4"/>
      <c r="AU115" s="4"/>
      <c r="AV115" s="4"/>
      <c r="AW115" s="4">
        <f t="shared" si="5"/>
        <v>50734.8</v>
      </c>
      <c r="AX115" s="4"/>
      <c r="AY115" s="4"/>
      <c r="AZ115" s="4"/>
      <c r="BA115" s="4"/>
      <c r="BB115" s="4"/>
      <c r="BC115" s="4"/>
      <c r="BD115" s="4"/>
      <c r="BE115" s="4">
        <f t="shared" si="6"/>
        <v>50734.8</v>
      </c>
      <c r="BF115" s="4"/>
      <c r="BG115" s="4"/>
      <c r="BH115" s="4"/>
      <c r="BI115" s="4"/>
      <c r="BJ115" s="4"/>
      <c r="BK115" s="4"/>
      <c r="BL115" s="4"/>
    </row>
    <row r="116" spans="1:64" s="107" customFormat="1" ht="12.75" customHeight="1">
      <c r="A116" s="16" t="s">
        <v>164</v>
      </c>
      <c r="B116" s="16"/>
      <c r="C116" s="16"/>
      <c r="D116" s="16"/>
      <c r="E116" s="16"/>
      <c r="F116" s="16"/>
      <c r="G116" s="21" t="s">
        <v>103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3"/>
      <c r="Z116" s="6" t="s">
        <v>69</v>
      </c>
      <c r="AA116" s="6"/>
      <c r="AB116" s="6"/>
      <c r="AC116" s="6"/>
      <c r="AD116" s="6"/>
      <c r="AE116" s="7" t="s">
        <v>82</v>
      </c>
      <c r="AF116" s="8"/>
      <c r="AG116" s="8"/>
      <c r="AH116" s="8"/>
      <c r="AI116" s="8"/>
      <c r="AJ116" s="8"/>
      <c r="AK116" s="8"/>
      <c r="AL116" s="8"/>
      <c r="AM116" s="8"/>
      <c r="AN116" s="9"/>
      <c r="AO116" s="4">
        <v>0</v>
      </c>
      <c r="AP116" s="4"/>
      <c r="AQ116" s="4"/>
      <c r="AR116" s="4"/>
      <c r="AS116" s="4"/>
      <c r="AT116" s="4"/>
      <c r="AU116" s="4"/>
      <c r="AV116" s="4"/>
      <c r="AW116" s="4">
        <f>AW90/AW103</f>
        <v>43524.272727272728</v>
      </c>
      <c r="AX116" s="4"/>
      <c r="AY116" s="4"/>
      <c r="AZ116" s="4"/>
      <c r="BA116" s="4"/>
      <c r="BB116" s="4"/>
      <c r="BC116" s="4"/>
      <c r="BD116" s="4"/>
      <c r="BE116" s="4">
        <f t="shared" si="6"/>
        <v>43524.272727272728</v>
      </c>
      <c r="BF116" s="4"/>
      <c r="BG116" s="4"/>
      <c r="BH116" s="4"/>
      <c r="BI116" s="4"/>
      <c r="BJ116" s="4"/>
      <c r="BK116" s="4"/>
      <c r="BL116" s="4"/>
    </row>
    <row r="117" spans="1:64" ht="12.75" customHeight="1">
      <c r="A117" s="16" t="s">
        <v>164</v>
      </c>
      <c r="B117" s="16"/>
      <c r="C117" s="16"/>
      <c r="D117" s="16"/>
      <c r="E117" s="16"/>
      <c r="F117" s="16"/>
      <c r="G117" s="21" t="s">
        <v>104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3"/>
      <c r="Z117" s="6" t="s">
        <v>69</v>
      </c>
      <c r="AA117" s="6"/>
      <c r="AB117" s="6"/>
      <c r="AC117" s="6"/>
      <c r="AD117" s="6"/>
      <c r="AE117" s="7" t="s">
        <v>82</v>
      </c>
      <c r="AF117" s="8"/>
      <c r="AG117" s="8"/>
      <c r="AH117" s="8"/>
      <c r="AI117" s="8"/>
      <c r="AJ117" s="8"/>
      <c r="AK117" s="8"/>
      <c r="AL117" s="8"/>
      <c r="AM117" s="8"/>
      <c r="AN117" s="9"/>
      <c r="AO117" s="4">
        <v>0</v>
      </c>
      <c r="AP117" s="4"/>
      <c r="AQ117" s="4"/>
      <c r="AR117" s="4"/>
      <c r="AS117" s="4"/>
      <c r="AT117" s="4"/>
      <c r="AU117" s="4"/>
      <c r="AV117" s="4"/>
      <c r="AW117" s="4">
        <f t="shared" si="5"/>
        <v>9784.575609756097</v>
      </c>
      <c r="AX117" s="4"/>
      <c r="AY117" s="4"/>
      <c r="AZ117" s="4"/>
      <c r="BA117" s="4"/>
      <c r="BB117" s="4"/>
      <c r="BC117" s="4"/>
      <c r="BD117" s="4"/>
      <c r="BE117" s="4">
        <f t="shared" si="6"/>
        <v>9784.575609756097</v>
      </c>
      <c r="BF117" s="4"/>
      <c r="BG117" s="4"/>
      <c r="BH117" s="4"/>
      <c r="BI117" s="4"/>
      <c r="BJ117" s="4"/>
      <c r="BK117" s="4"/>
      <c r="BL117" s="4"/>
    </row>
    <row r="118" spans="1:64" ht="14.25" customHeight="1">
      <c r="A118" s="16" t="s">
        <v>164</v>
      </c>
      <c r="B118" s="16"/>
      <c r="C118" s="16"/>
      <c r="D118" s="16"/>
      <c r="E118" s="16"/>
      <c r="F118" s="16"/>
      <c r="G118" s="21" t="s">
        <v>105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3"/>
      <c r="Z118" s="6" t="s">
        <v>69</v>
      </c>
      <c r="AA118" s="6"/>
      <c r="AB118" s="6"/>
      <c r="AC118" s="6"/>
      <c r="AD118" s="6"/>
      <c r="AE118" s="7" t="s">
        <v>82</v>
      </c>
      <c r="AF118" s="8"/>
      <c r="AG118" s="8"/>
      <c r="AH118" s="8"/>
      <c r="AI118" s="8"/>
      <c r="AJ118" s="8"/>
      <c r="AK118" s="8"/>
      <c r="AL118" s="8"/>
      <c r="AM118" s="8"/>
      <c r="AN118" s="9"/>
      <c r="AO118" s="4">
        <v>0</v>
      </c>
      <c r="AP118" s="4"/>
      <c r="AQ118" s="4"/>
      <c r="AR118" s="4"/>
      <c r="AS118" s="4"/>
      <c r="AT118" s="4"/>
      <c r="AU118" s="4"/>
      <c r="AV118" s="4"/>
      <c r="AW118" s="4">
        <f>AW92/AW105</f>
        <v>11971.2</v>
      </c>
      <c r="AX118" s="4"/>
      <c r="AY118" s="4"/>
      <c r="AZ118" s="4"/>
      <c r="BA118" s="4"/>
      <c r="BB118" s="4"/>
      <c r="BC118" s="4"/>
      <c r="BD118" s="4"/>
      <c r="BE118" s="4">
        <f t="shared" si="6"/>
        <v>11971.2</v>
      </c>
      <c r="BF118" s="4"/>
      <c r="BG118" s="4"/>
      <c r="BH118" s="4"/>
      <c r="BI118" s="4"/>
      <c r="BJ118" s="4"/>
      <c r="BK118" s="4"/>
      <c r="BL118" s="4"/>
    </row>
    <row r="119" spans="1:64" ht="13.5" customHeight="1">
      <c r="A119" s="16" t="s">
        <v>164</v>
      </c>
      <c r="B119" s="16"/>
      <c r="C119" s="16"/>
      <c r="D119" s="16"/>
      <c r="E119" s="16"/>
      <c r="F119" s="16"/>
      <c r="G119" s="21" t="s">
        <v>106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3"/>
      <c r="Z119" s="6" t="s">
        <v>69</v>
      </c>
      <c r="AA119" s="6"/>
      <c r="AB119" s="6"/>
      <c r="AC119" s="6"/>
      <c r="AD119" s="6"/>
      <c r="AE119" s="7" t="s">
        <v>82</v>
      </c>
      <c r="AF119" s="8"/>
      <c r="AG119" s="8"/>
      <c r="AH119" s="8"/>
      <c r="AI119" s="8"/>
      <c r="AJ119" s="8"/>
      <c r="AK119" s="8"/>
      <c r="AL119" s="8"/>
      <c r="AM119" s="8"/>
      <c r="AN119" s="9"/>
      <c r="AO119" s="4">
        <v>0</v>
      </c>
      <c r="AP119" s="4"/>
      <c r="AQ119" s="4"/>
      <c r="AR119" s="4"/>
      <c r="AS119" s="4"/>
      <c r="AT119" s="4"/>
      <c r="AU119" s="4"/>
      <c r="AV119" s="4"/>
      <c r="AW119" s="4">
        <f>AW93/AW106</f>
        <v>27559.247619047615</v>
      </c>
      <c r="AX119" s="4"/>
      <c r="AY119" s="4"/>
      <c r="AZ119" s="4"/>
      <c r="BA119" s="4"/>
      <c r="BB119" s="4"/>
      <c r="BC119" s="4"/>
      <c r="BD119" s="4"/>
      <c r="BE119" s="4">
        <f t="shared" si="6"/>
        <v>27559.247619047615</v>
      </c>
      <c r="BF119" s="4"/>
      <c r="BG119" s="4"/>
      <c r="BH119" s="4"/>
      <c r="BI119" s="4"/>
      <c r="BJ119" s="4"/>
      <c r="BK119" s="4"/>
      <c r="BL119" s="4"/>
    </row>
    <row r="120" spans="1:64" ht="12.75" customHeight="1">
      <c r="A120" s="16" t="s">
        <v>164</v>
      </c>
      <c r="B120" s="16"/>
      <c r="C120" s="16"/>
      <c r="D120" s="16"/>
      <c r="E120" s="16"/>
      <c r="F120" s="16"/>
      <c r="G120" s="21" t="s">
        <v>107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3"/>
      <c r="Z120" s="6" t="s">
        <v>69</v>
      </c>
      <c r="AA120" s="6"/>
      <c r="AB120" s="6"/>
      <c r="AC120" s="6"/>
      <c r="AD120" s="6"/>
      <c r="AE120" s="7" t="s">
        <v>82</v>
      </c>
      <c r="AF120" s="8"/>
      <c r="AG120" s="8"/>
      <c r="AH120" s="8"/>
      <c r="AI120" s="8"/>
      <c r="AJ120" s="8"/>
      <c r="AK120" s="8"/>
      <c r="AL120" s="8"/>
      <c r="AM120" s="8"/>
      <c r="AN120" s="9"/>
      <c r="AO120" s="4">
        <v>0</v>
      </c>
      <c r="AP120" s="4"/>
      <c r="AQ120" s="4"/>
      <c r="AR120" s="4"/>
      <c r="AS120" s="4"/>
      <c r="AT120" s="4"/>
      <c r="AU120" s="4"/>
      <c r="AV120" s="4"/>
      <c r="AW120" s="4">
        <f t="shared" ref="AW120" si="7">AW94/AW107</f>
        <v>13726.56</v>
      </c>
      <c r="AX120" s="4"/>
      <c r="AY120" s="4"/>
      <c r="AZ120" s="4"/>
      <c r="BA120" s="4"/>
      <c r="BB120" s="4"/>
      <c r="BC120" s="4"/>
      <c r="BD120" s="4"/>
      <c r="BE120" s="4">
        <f t="shared" si="6"/>
        <v>13726.56</v>
      </c>
      <c r="BF120" s="4"/>
      <c r="BG120" s="4"/>
      <c r="BH120" s="4"/>
      <c r="BI120" s="4"/>
      <c r="BJ120" s="4"/>
      <c r="BK120" s="4"/>
      <c r="BL120" s="4"/>
    </row>
    <row r="121" spans="1:64" ht="12.75" customHeight="1">
      <c r="A121" s="16" t="s">
        <v>164</v>
      </c>
      <c r="B121" s="16"/>
      <c r="C121" s="16"/>
      <c r="D121" s="16"/>
      <c r="E121" s="16"/>
      <c r="F121" s="16"/>
      <c r="G121" s="21" t="s">
        <v>108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3"/>
      <c r="Z121" s="6" t="s">
        <v>69</v>
      </c>
      <c r="AA121" s="6"/>
      <c r="AB121" s="6"/>
      <c r="AC121" s="6"/>
      <c r="AD121" s="6"/>
      <c r="AE121" s="7" t="s">
        <v>82</v>
      </c>
      <c r="AF121" s="8"/>
      <c r="AG121" s="8"/>
      <c r="AH121" s="8"/>
      <c r="AI121" s="8"/>
      <c r="AJ121" s="8"/>
      <c r="AK121" s="8"/>
      <c r="AL121" s="8"/>
      <c r="AM121" s="8"/>
      <c r="AN121" s="9"/>
      <c r="AO121" s="4">
        <v>0</v>
      </c>
      <c r="AP121" s="4"/>
      <c r="AQ121" s="4"/>
      <c r="AR121" s="4"/>
      <c r="AS121" s="4"/>
      <c r="AT121" s="4"/>
      <c r="AU121" s="4"/>
      <c r="AV121" s="4"/>
      <c r="AW121" s="4">
        <f>AW95/AW108</f>
        <v>44037</v>
      </c>
      <c r="AX121" s="4"/>
      <c r="AY121" s="4"/>
      <c r="AZ121" s="4"/>
      <c r="BA121" s="4"/>
      <c r="BB121" s="4"/>
      <c r="BC121" s="4"/>
      <c r="BD121" s="4"/>
      <c r="BE121" s="4">
        <f t="shared" si="6"/>
        <v>44037</v>
      </c>
      <c r="BF121" s="4"/>
      <c r="BG121" s="4"/>
      <c r="BH121" s="4"/>
      <c r="BI121" s="4"/>
      <c r="BJ121" s="4"/>
      <c r="BK121" s="4"/>
      <c r="BL121" s="4"/>
    </row>
    <row r="122" spans="1:64" ht="17.25" customHeight="1">
      <c r="A122" s="16" t="s">
        <v>164</v>
      </c>
      <c r="B122" s="16"/>
      <c r="C122" s="16"/>
      <c r="D122" s="16"/>
      <c r="E122" s="16"/>
      <c r="F122" s="16"/>
      <c r="G122" s="21" t="s">
        <v>109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3"/>
      <c r="Z122" s="6" t="s">
        <v>69</v>
      </c>
      <c r="AA122" s="6"/>
      <c r="AB122" s="6"/>
      <c r="AC122" s="6"/>
      <c r="AD122" s="6"/>
      <c r="AE122" s="7" t="s">
        <v>82</v>
      </c>
      <c r="AF122" s="8"/>
      <c r="AG122" s="8"/>
      <c r="AH122" s="8"/>
      <c r="AI122" s="8"/>
      <c r="AJ122" s="8"/>
      <c r="AK122" s="8"/>
      <c r="AL122" s="8"/>
      <c r="AM122" s="8"/>
      <c r="AN122" s="9"/>
      <c r="AO122" s="4">
        <v>0</v>
      </c>
      <c r="AP122" s="4"/>
      <c r="AQ122" s="4"/>
      <c r="AR122" s="4"/>
      <c r="AS122" s="4"/>
      <c r="AT122" s="4"/>
      <c r="AU122" s="4"/>
      <c r="AV122" s="4"/>
      <c r="AW122" s="4">
        <f t="shared" ref="AW122:AW123" si="8">AW96/AW109</f>
        <v>14836.968421052632</v>
      </c>
      <c r="AX122" s="4"/>
      <c r="AY122" s="4"/>
      <c r="AZ122" s="4"/>
      <c r="BA122" s="4"/>
      <c r="BB122" s="4"/>
      <c r="BC122" s="4"/>
      <c r="BD122" s="4"/>
      <c r="BE122" s="4">
        <f t="shared" si="6"/>
        <v>14836.968421052632</v>
      </c>
      <c r="BF122" s="4"/>
      <c r="BG122" s="4"/>
      <c r="BH122" s="4"/>
      <c r="BI122" s="4"/>
      <c r="BJ122" s="4"/>
      <c r="BK122" s="4"/>
      <c r="BL122" s="4"/>
    </row>
    <row r="123" spans="1:64" ht="12.75" customHeight="1">
      <c r="A123" s="16" t="s">
        <v>164</v>
      </c>
      <c r="B123" s="16"/>
      <c r="C123" s="16"/>
      <c r="D123" s="16"/>
      <c r="E123" s="16"/>
      <c r="F123" s="16"/>
      <c r="G123" s="21" t="s">
        <v>110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3"/>
      <c r="Z123" s="6" t="s">
        <v>69</v>
      </c>
      <c r="AA123" s="6"/>
      <c r="AB123" s="6"/>
      <c r="AC123" s="6"/>
      <c r="AD123" s="6"/>
      <c r="AE123" s="7" t="s">
        <v>82</v>
      </c>
      <c r="AF123" s="8"/>
      <c r="AG123" s="8"/>
      <c r="AH123" s="8"/>
      <c r="AI123" s="8"/>
      <c r="AJ123" s="8"/>
      <c r="AK123" s="8"/>
      <c r="AL123" s="8"/>
      <c r="AM123" s="8"/>
      <c r="AN123" s="9"/>
      <c r="AO123" s="4">
        <v>0</v>
      </c>
      <c r="AP123" s="4"/>
      <c r="AQ123" s="4"/>
      <c r="AR123" s="4"/>
      <c r="AS123" s="4"/>
      <c r="AT123" s="4"/>
      <c r="AU123" s="4"/>
      <c r="AV123" s="4"/>
      <c r="AW123" s="4">
        <f t="shared" si="8"/>
        <v>22340.924999999999</v>
      </c>
      <c r="AX123" s="4"/>
      <c r="AY123" s="4"/>
      <c r="AZ123" s="4"/>
      <c r="BA123" s="4"/>
      <c r="BB123" s="4"/>
      <c r="BC123" s="4"/>
      <c r="BD123" s="4"/>
      <c r="BE123" s="4">
        <f t="shared" si="6"/>
        <v>22340.924999999999</v>
      </c>
      <c r="BF123" s="4"/>
      <c r="BG123" s="4"/>
      <c r="BH123" s="4"/>
      <c r="BI123" s="4"/>
      <c r="BJ123" s="4"/>
      <c r="BK123" s="4"/>
      <c r="BL123" s="4"/>
    </row>
    <row r="124" spans="1:64" ht="16.5" customHeight="1">
      <c r="A124" s="16" t="s">
        <v>164</v>
      </c>
      <c r="B124" s="16"/>
      <c r="C124" s="16"/>
      <c r="D124" s="16"/>
      <c r="E124" s="16"/>
      <c r="F124" s="16"/>
      <c r="G124" s="21" t="s">
        <v>111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3"/>
      <c r="Z124" s="6" t="s">
        <v>69</v>
      </c>
      <c r="AA124" s="6"/>
      <c r="AB124" s="6"/>
      <c r="AC124" s="6"/>
      <c r="AD124" s="6"/>
      <c r="AE124" s="7" t="s">
        <v>82</v>
      </c>
      <c r="AF124" s="8"/>
      <c r="AG124" s="8"/>
      <c r="AH124" s="8"/>
      <c r="AI124" s="8"/>
      <c r="AJ124" s="8"/>
      <c r="AK124" s="8"/>
      <c r="AL124" s="8"/>
      <c r="AM124" s="8"/>
      <c r="AN124" s="9"/>
      <c r="AO124" s="4">
        <v>0</v>
      </c>
      <c r="AP124" s="4"/>
      <c r="AQ124" s="4"/>
      <c r="AR124" s="4"/>
      <c r="AS124" s="4"/>
      <c r="AT124" s="4"/>
      <c r="AU124" s="4"/>
      <c r="AV124" s="4"/>
      <c r="AW124" s="4">
        <f>AW98/AW111</f>
        <v>15409.439999999999</v>
      </c>
      <c r="AX124" s="4"/>
      <c r="AY124" s="4"/>
      <c r="AZ124" s="4"/>
      <c r="BA124" s="4"/>
      <c r="BB124" s="4"/>
      <c r="BC124" s="4"/>
      <c r="BD124" s="4"/>
      <c r="BE124" s="4">
        <f t="shared" si="6"/>
        <v>15409.439999999999</v>
      </c>
      <c r="BF124" s="4"/>
      <c r="BG124" s="4"/>
      <c r="BH124" s="4"/>
      <c r="BI124" s="4"/>
      <c r="BJ124" s="4"/>
      <c r="BK124" s="4"/>
      <c r="BL124" s="4"/>
    </row>
    <row r="125" spans="1:64" ht="11.25" customHeight="1">
      <c r="A125" s="26">
        <v>0</v>
      </c>
      <c r="B125" s="26"/>
      <c r="C125" s="26"/>
      <c r="D125" s="26"/>
      <c r="E125" s="26"/>
      <c r="F125" s="26"/>
      <c r="G125" s="27" t="s">
        <v>113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9"/>
      <c r="Z125" s="30"/>
      <c r="AA125" s="30"/>
      <c r="AB125" s="30"/>
      <c r="AC125" s="30"/>
      <c r="AD125" s="30"/>
      <c r="AE125" s="27"/>
      <c r="AF125" s="28"/>
      <c r="AG125" s="28"/>
      <c r="AH125" s="28"/>
      <c r="AI125" s="28"/>
      <c r="AJ125" s="28"/>
      <c r="AK125" s="28"/>
      <c r="AL125" s="28"/>
      <c r="AM125" s="28"/>
      <c r="AN125" s="29"/>
      <c r="AO125" s="20"/>
      <c r="AP125" s="20"/>
      <c r="AQ125" s="20"/>
      <c r="AR125" s="20"/>
      <c r="AS125" s="20"/>
      <c r="AT125" s="20"/>
      <c r="AU125" s="20"/>
      <c r="AV125" s="20"/>
      <c r="AW125" s="4"/>
      <c r="AX125" s="4"/>
      <c r="AY125" s="4"/>
      <c r="AZ125" s="4"/>
      <c r="BA125" s="4"/>
      <c r="BB125" s="4"/>
      <c r="BC125" s="4"/>
      <c r="BD125" s="4"/>
      <c r="BE125" s="20"/>
      <c r="BF125" s="20"/>
      <c r="BG125" s="20"/>
      <c r="BH125" s="20"/>
      <c r="BI125" s="20"/>
      <c r="BJ125" s="20"/>
      <c r="BK125" s="20"/>
      <c r="BL125" s="20"/>
    </row>
    <row r="126" spans="1:64" ht="12.75" customHeight="1">
      <c r="A126" s="16" t="s">
        <v>164</v>
      </c>
      <c r="B126" s="16"/>
      <c r="C126" s="16"/>
      <c r="D126" s="16"/>
      <c r="E126" s="16"/>
      <c r="F126" s="16"/>
      <c r="G126" s="21" t="s">
        <v>116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3"/>
      <c r="Z126" s="6" t="s">
        <v>115</v>
      </c>
      <c r="AA126" s="6"/>
      <c r="AB126" s="6"/>
      <c r="AC126" s="6"/>
      <c r="AD126" s="6"/>
      <c r="AE126" s="7" t="s">
        <v>102</v>
      </c>
      <c r="AF126" s="8"/>
      <c r="AG126" s="8"/>
      <c r="AH126" s="8"/>
      <c r="AI126" s="8"/>
      <c r="AJ126" s="8"/>
      <c r="AK126" s="8"/>
      <c r="AL126" s="8"/>
      <c r="AM126" s="8"/>
      <c r="AN126" s="9"/>
      <c r="AO126" s="4">
        <v>0</v>
      </c>
      <c r="AP126" s="4"/>
      <c r="AQ126" s="4"/>
      <c r="AR126" s="4"/>
      <c r="AS126" s="4"/>
      <c r="AT126" s="4"/>
      <c r="AU126" s="4"/>
      <c r="AV126" s="4"/>
      <c r="AW126" s="5">
        <f>ROUND((AW86/15876186*100),2)</f>
        <v>31.49</v>
      </c>
      <c r="AX126" s="5"/>
      <c r="AY126" s="5"/>
      <c r="AZ126" s="5"/>
      <c r="BA126" s="5"/>
      <c r="BB126" s="5"/>
      <c r="BC126" s="5"/>
      <c r="BD126" s="5"/>
      <c r="BE126" s="5">
        <f>AW126</f>
        <v>31.49</v>
      </c>
      <c r="BF126" s="5"/>
      <c r="BG126" s="5"/>
      <c r="BH126" s="5"/>
      <c r="BI126" s="5"/>
      <c r="BJ126" s="5"/>
      <c r="BK126" s="5"/>
      <c r="BL126" s="5"/>
    </row>
    <row r="127" spans="1:64" ht="25.5" customHeight="1">
      <c r="A127" s="26">
        <v>0</v>
      </c>
      <c r="B127" s="26"/>
      <c r="C127" s="26"/>
      <c r="D127" s="26"/>
      <c r="E127" s="26"/>
      <c r="F127" s="26"/>
      <c r="G127" s="10" t="s">
        <v>140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2"/>
      <c r="Z127" s="31"/>
      <c r="AA127" s="32"/>
      <c r="AB127" s="32"/>
      <c r="AC127" s="32"/>
      <c r="AD127" s="33"/>
      <c r="AE127" s="10"/>
      <c r="AF127" s="11"/>
      <c r="AG127" s="11"/>
      <c r="AH127" s="11"/>
      <c r="AI127" s="11"/>
      <c r="AJ127" s="11"/>
      <c r="AK127" s="11"/>
      <c r="AL127" s="11"/>
      <c r="AM127" s="11"/>
      <c r="AN127" s="12"/>
      <c r="AO127" s="13"/>
      <c r="AP127" s="14"/>
      <c r="AQ127" s="14"/>
      <c r="AR127" s="14"/>
      <c r="AS127" s="14"/>
      <c r="AT127" s="14"/>
      <c r="AU127" s="14"/>
      <c r="AV127" s="15"/>
      <c r="AW127" s="13">
        <v>45000000</v>
      </c>
      <c r="AX127" s="14"/>
      <c r="AY127" s="14"/>
      <c r="AZ127" s="14"/>
      <c r="BA127" s="14"/>
      <c r="BB127" s="14"/>
      <c r="BC127" s="14"/>
      <c r="BD127" s="15"/>
      <c r="BE127" s="13">
        <f>AW127</f>
        <v>45000000</v>
      </c>
      <c r="BF127" s="14"/>
      <c r="BG127" s="14"/>
      <c r="BH127" s="14"/>
      <c r="BI127" s="14"/>
      <c r="BJ127" s="14"/>
      <c r="BK127" s="14"/>
      <c r="BL127" s="15"/>
    </row>
    <row r="128" spans="1:64" ht="25.5" customHeight="1">
      <c r="A128" s="26">
        <v>0</v>
      </c>
      <c r="B128" s="26"/>
      <c r="C128" s="26"/>
      <c r="D128" s="26"/>
      <c r="E128" s="26"/>
      <c r="F128" s="26"/>
      <c r="G128" s="10" t="s">
        <v>152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2"/>
      <c r="Z128" s="31"/>
      <c r="AA128" s="32"/>
      <c r="AB128" s="32"/>
      <c r="AC128" s="32"/>
      <c r="AD128" s="33"/>
      <c r="AE128" s="10"/>
      <c r="AF128" s="11"/>
      <c r="AG128" s="11"/>
      <c r="AH128" s="11"/>
      <c r="AI128" s="11"/>
      <c r="AJ128" s="11"/>
      <c r="AK128" s="11"/>
      <c r="AL128" s="11"/>
      <c r="AM128" s="11"/>
      <c r="AN128" s="12"/>
      <c r="AO128" s="13"/>
      <c r="AP128" s="14"/>
      <c r="AQ128" s="14"/>
      <c r="AR128" s="14"/>
      <c r="AS128" s="14"/>
      <c r="AT128" s="14"/>
      <c r="AU128" s="14"/>
      <c r="AV128" s="15"/>
      <c r="AW128" s="13">
        <f>AW130</f>
        <v>30000000</v>
      </c>
      <c r="AX128" s="14"/>
      <c r="AY128" s="14"/>
      <c r="AZ128" s="14"/>
      <c r="BA128" s="14"/>
      <c r="BB128" s="14"/>
      <c r="BC128" s="14"/>
      <c r="BD128" s="15"/>
      <c r="BE128" s="13">
        <v>640840</v>
      </c>
      <c r="BF128" s="14"/>
      <c r="BG128" s="14"/>
      <c r="BH128" s="14"/>
      <c r="BI128" s="14"/>
      <c r="BJ128" s="14"/>
      <c r="BK128" s="14"/>
      <c r="BL128" s="15"/>
    </row>
    <row r="129" spans="1:64" ht="12.75" customHeight="1">
      <c r="A129" s="26">
        <v>0</v>
      </c>
      <c r="B129" s="26"/>
      <c r="C129" s="26"/>
      <c r="D129" s="26"/>
      <c r="E129" s="26"/>
      <c r="F129" s="26"/>
      <c r="G129" s="31" t="s">
        <v>67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3"/>
      <c r="Z129" s="31"/>
      <c r="AA129" s="32"/>
      <c r="AB129" s="32"/>
      <c r="AC129" s="32"/>
      <c r="AD129" s="33"/>
      <c r="AE129" s="10"/>
      <c r="AF129" s="11"/>
      <c r="AG129" s="11"/>
      <c r="AH129" s="11"/>
      <c r="AI129" s="11"/>
      <c r="AJ129" s="11"/>
      <c r="AK129" s="11"/>
      <c r="AL129" s="11"/>
      <c r="AM129" s="11"/>
      <c r="AN129" s="12"/>
      <c r="AO129" s="13"/>
      <c r="AP129" s="14"/>
      <c r="AQ129" s="14"/>
      <c r="AR129" s="14"/>
      <c r="AS129" s="14"/>
      <c r="AT129" s="14"/>
      <c r="AU129" s="14"/>
      <c r="AV129" s="15"/>
      <c r="AW129" s="13"/>
      <c r="AX129" s="14"/>
      <c r="AY129" s="14"/>
      <c r="AZ129" s="14"/>
      <c r="BA129" s="14"/>
      <c r="BB129" s="14"/>
      <c r="BC129" s="14"/>
      <c r="BD129" s="15"/>
      <c r="BE129" s="13"/>
      <c r="BF129" s="14"/>
      <c r="BG129" s="14"/>
      <c r="BH129" s="14"/>
      <c r="BI129" s="14"/>
      <c r="BJ129" s="14"/>
      <c r="BK129" s="14"/>
      <c r="BL129" s="15"/>
    </row>
    <row r="130" spans="1:64" ht="25.5" customHeight="1">
      <c r="A130" s="16" t="s">
        <v>166</v>
      </c>
      <c r="B130" s="16"/>
      <c r="C130" s="16"/>
      <c r="D130" s="16"/>
      <c r="E130" s="16"/>
      <c r="F130" s="16"/>
      <c r="G130" s="21" t="s">
        <v>81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3"/>
      <c r="Z130" s="6" t="s">
        <v>69</v>
      </c>
      <c r="AA130" s="6"/>
      <c r="AB130" s="6"/>
      <c r="AC130" s="6"/>
      <c r="AD130" s="6"/>
      <c r="AE130" s="7" t="s">
        <v>170</v>
      </c>
      <c r="AF130" s="8"/>
      <c r="AG130" s="8"/>
      <c r="AH130" s="8"/>
      <c r="AI130" s="8"/>
      <c r="AJ130" s="8"/>
      <c r="AK130" s="8"/>
      <c r="AL130" s="8"/>
      <c r="AM130" s="8"/>
      <c r="AN130" s="9"/>
      <c r="AO130" s="4">
        <v>0</v>
      </c>
      <c r="AP130" s="4"/>
      <c r="AQ130" s="4"/>
      <c r="AR130" s="4"/>
      <c r="AS130" s="4"/>
      <c r="AT130" s="4"/>
      <c r="AU130" s="4"/>
      <c r="AV130" s="4"/>
      <c r="AW130" s="4">
        <v>30000000</v>
      </c>
      <c r="AX130" s="4"/>
      <c r="AY130" s="4"/>
      <c r="AZ130" s="4"/>
      <c r="BA130" s="4"/>
      <c r="BB130" s="4"/>
      <c r="BC130" s="4"/>
      <c r="BD130" s="4"/>
      <c r="BE130" s="4">
        <f>AW130</f>
        <v>30000000</v>
      </c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26">
        <v>0</v>
      </c>
      <c r="B131" s="26"/>
      <c r="C131" s="26"/>
      <c r="D131" s="26"/>
      <c r="E131" s="26"/>
      <c r="F131" s="26"/>
      <c r="G131" s="27" t="s">
        <v>85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9"/>
      <c r="Z131" s="30"/>
      <c r="AA131" s="30"/>
      <c r="AB131" s="30"/>
      <c r="AC131" s="30"/>
      <c r="AD131" s="30"/>
      <c r="AE131" s="27"/>
      <c r="AF131" s="28"/>
      <c r="AG131" s="28"/>
      <c r="AH131" s="28"/>
      <c r="AI131" s="28"/>
      <c r="AJ131" s="28"/>
      <c r="AK131" s="28"/>
      <c r="AL131" s="28"/>
      <c r="AM131" s="28"/>
      <c r="AN131" s="29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</row>
    <row r="132" spans="1:64" ht="24" customHeight="1">
      <c r="A132" s="16" t="s">
        <v>166</v>
      </c>
      <c r="B132" s="16"/>
      <c r="C132" s="16"/>
      <c r="D132" s="16"/>
      <c r="E132" s="16"/>
      <c r="F132" s="16"/>
      <c r="G132" s="21" t="s">
        <v>153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3"/>
      <c r="Z132" s="6" t="s">
        <v>89</v>
      </c>
      <c r="AA132" s="6"/>
      <c r="AB132" s="6"/>
      <c r="AC132" s="6"/>
      <c r="AD132" s="6"/>
      <c r="AE132" s="7" t="s">
        <v>71</v>
      </c>
      <c r="AF132" s="8"/>
      <c r="AG132" s="8"/>
      <c r="AH132" s="8"/>
      <c r="AI132" s="8"/>
      <c r="AJ132" s="8"/>
      <c r="AK132" s="8"/>
      <c r="AL132" s="8"/>
      <c r="AM132" s="8"/>
      <c r="AN132" s="9"/>
      <c r="AO132" s="4">
        <v>0</v>
      </c>
      <c r="AP132" s="4"/>
      <c r="AQ132" s="4"/>
      <c r="AR132" s="4"/>
      <c r="AS132" s="4"/>
      <c r="AT132" s="4"/>
      <c r="AU132" s="4"/>
      <c r="AV132" s="4"/>
      <c r="AW132" s="5">
        <v>1</v>
      </c>
      <c r="AX132" s="5"/>
      <c r="AY132" s="5"/>
      <c r="AZ132" s="5"/>
      <c r="BA132" s="5"/>
      <c r="BB132" s="5"/>
      <c r="BC132" s="5"/>
      <c r="BD132" s="5"/>
      <c r="BE132" s="5">
        <v>1</v>
      </c>
      <c r="BF132" s="5"/>
      <c r="BG132" s="5"/>
      <c r="BH132" s="5"/>
      <c r="BI132" s="5"/>
      <c r="BJ132" s="5"/>
      <c r="BK132" s="5"/>
      <c r="BL132" s="5"/>
    </row>
    <row r="133" spans="1:64" ht="12.75" customHeight="1">
      <c r="A133" s="26">
        <v>0</v>
      </c>
      <c r="B133" s="26"/>
      <c r="C133" s="26"/>
      <c r="D133" s="26"/>
      <c r="E133" s="26"/>
      <c r="F133" s="26"/>
      <c r="G133" s="27" t="s">
        <v>99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9"/>
      <c r="Z133" s="30"/>
      <c r="AA133" s="30"/>
      <c r="AB133" s="30"/>
      <c r="AC133" s="30"/>
      <c r="AD133" s="30"/>
      <c r="AE133" s="27"/>
      <c r="AF133" s="28"/>
      <c r="AG133" s="28"/>
      <c r="AH133" s="28"/>
      <c r="AI133" s="28"/>
      <c r="AJ133" s="28"/>
      <c r="AK133" s="28"/>
      <c r="AL133" s="28"/>
      <c r="AM133" s="28"/>
      <c r="AN133" s="29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</row>
    <row r="134" spans="1:64" ht="31.5" customHeight="1">
      <c r="A134" s="16" t="s">
        <v>166</v>
      </c>
      <c r="B134" s="16"/>
      <c r="C134" s="16"/>
      <c r="D134" s="16"/>
      <c r="E134" s="16"/>
      <c r="F134" s="16"/>
      <c r="G134" s="21" t="s">
        <v>154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3"/>
      <c r="Z134" s="6" t="s">
        <v>69</v>
      </c>
      <c r="AA134" s="6"/>
      <c r="AB134" s="6"/>
      <c r="AC134" s="6"/>
      <c r="AD134" s="6"/>
      <c r="AE134" s="7" t="s">
        <v>102</v>
      </c>
      <c r="AF134" s="8"/>
      <c r="AG134" s="8"/>
      <c r="AH134" s="8"/>
      <c r="AI134" s="8"/>
      <c r="AJ134" s="8"/>
      <c r="AK134" s="8"/>
      <c r="AL134" s="8"/>
      <c r="AM134" s="8"/>
      <c r="AN134" s="9"/>
      <c r="AO134" s="4">
        <v>0</v>
      </c>
      <c r="AP134" s="4"/>
      <c r="AQ134" s="4"/>
      <c r="AR134" s="4"/>
      <c r="AS134" s="4"/>
      <c r="AT134" s="4"/>
      <c r="AU134" s="4"/>
      <c r="AV134" s="4"/>
      <c r="AW134" s="4">
        <v>30000000</v>
      </c>
      <c r="AX134" s="4"/>
      <c r="AY134" s="4"/>
      <c r="AZ134" s="4"/>
      <c r="BA134" s="4"/>
      <c r="BB134" s="4"/>
      <c r="BC134" s="4"/>
      <c r="BD134" s="4"/>
      <c r="BE134" s="4">
        <f>AW134</f>
        <v>30000000</v>
      </c>
      <c r="BF134" s="4"/>
      <c r="BG134" s="4"/>
      <c r="BH134" s="4"/>
      <c r="BI134" s="4"/>
      <c r="BJ134" s="4"/>
      <c r="BK134" s="4"/>
      <c r="BL134" s="4"/>
    </row>
    <row r="135" spans="1:64" ht="12.75" customHeight="1">
      <c r="A135" s="26">
        <v>0</v>
      </c>
      <c r="B135" s="26"/>
      <c r="C135" s="26"/>
      <c r="D135" s="26"/>
      <c r="E135" s="26"/>
      <c r="F135" s="26"/>
      <c r="G135" s="27" t="s">
        <v>113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9"/>
      <c r="Z135" s="30"/>
      <c r="AA135" s="30"/>
      <c r="AB135" s="30"/>
      <c r="AC135" s="30"/>
      <c r="AD135" s="30"/>
      <c r="AE135" s="27"/>
      <c r="AF135" s="28"/>
      <c r="AG135" s="28"/>
      <c r="AH135" s="28"/>
      <c r="AI135" s="28"/>
      <c r="AJ135" s="28"/>
      <c r="AK135" s="28"/>
      <c r="AL135" s="28"/>
      <c r="AM135" s="28"/>
      <c r="AN135" s="29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</row>
    <row r="136" spans="1:64" ht="37.5" customHeight="1">
      <c r="A136" s="16" t="s">
        <v>166</v>
      </c>
      <c r="B136" s="16"/>
      <c r="C136" s="16"/>
      <c r="D136" s="16"/>
      <c r="E136" s="16"/>
      <c r="F136" s="16"/>
      <c r="G136" s="21" t="s">
        <v>116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3"/>
      <c r="Z136" s="6" t="s">
        <v>115</v>
      </c>
      <c r="AA136" s="6"/>
      <c r="AB136" s="6"/>
      <c r="AC136" s="6"/>
      <c r="AD136" s="6"/>
      <c r="AE136" s="7" t="s">
        <v>102</v>
      </c>
      <c r="AF136" s="8"/>
      <c r="AG136" s="8"/>
      <c r="AH136" s="8"/>
      <c r="AI136" s="8"/>
      <c r="AJ136" s="8"/>
      <c r="AK136" s="8"/>
      <c r="AL136" s="8"/>
      <c r="AM136" s="8"/>
      <c r="AN136" s="9"/>
      <c r="AO136" s="4">
        <v>0</v>
      </c>
      <c r="AP136" s="4"/>
      <c r="AQ136" s="4"/>
      <c r="AR136" s="4"/>
      <c r="AS136" s="4"/>
      <c r="AT136" s="4"/>
      <c r="AU136" s="4"/>
      <c r="AV136" s="4"/>
      <c r="AW136" s="5">
        <f>AW86/170559324.04*100</f>
        <v>2.9315313179990019</v>
      </c>
      <c r="AX136" s="5"/>
      <c r="AY136" s="5"/>
      <c r="AZ136" s="5"/>
      <c r="BA136" s="5"/>
      <c r="BB136" s="5"/>
      <c r="BC136" s="5"/>
      <c r="BD136" s="5"/>
      <c r="BE136" s="5">
        <f>AW136</f>
        <v>2.9315313179990019</v>
      </c>
      <c r="BF136" s="5"/>
      <c r="BG136" s="5"/>
      <c r="BH136" s="5"/>
      <c r="BI136" s="5"/>
      <c r="BJ136" s="5"/>
      <c r="BK136" s="5"/>
      <c r="BL136" s="5"/>
    </row>
    <row r="137" spans="1:64" ht="43.5" customHeight="1">
      <c r="A137" s="26">
        <v>0</v>
      </c>
      <c r="B137" s="26"/>
      <c r="C137" s="26"/>
      <c r="D137" s="26"/>
      <c r="E137" s="26"/>
      <c r="F137" s="26"/>
      <c r="G137" s="10" t="s">
        <v>155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2"/>
      <c r="Z137" s="31"/>
      <c r="AA137" s="32"/>
      <c r="AB137" s="32"/>
      <c r="AC137" s="32"/>
      <c r="AD137" s="33"/>
      <c r="AE137" s="10"/>
      <c r="AF137" s="11"/>
      <c r="AG137" s="11"/>
      <c r="AH137" s="11"/>
      <c r="AI137" s="11"/>
      <c r="AJ137" s="11"/>
      <c r="AK137" s="11"/>
      <c r="AL137" s="11"/>
      <c r="AM137" s="11"/>
      <c r="AN137" s="12"/>
      <c r="AO137" s="13"/>
      <c r="AP137" s="14"/>
      <c r="AQ137" s="14"/>
      <c r="AR137" s="14"/>
      <c r="AS137" s="14"/>
      <c r="AT137" s="14"/>
      <c r="AU137" s="14"/>
      <c r="AV137" s="15"/>
      <c r="AW137" s="13">
        <f>AW139</f>
        <v>15000000</v>
      </c>
      <c r="AX137" s="14"/>
      <c r="AY137" s="14"/>
      <c r="AZ137" s="14"/>
      <c r="BA137" s="14"/>
      <c r="BB137" s="14"/>
      <c r="BC137" s="14"/>
      <c r="BD137" s="15"/>
      <c r="BE137" s="13">
        <f>AW137</f>
        <v>15000000</v>
      </c>
      <c r="BF137" s="14"/>
      <c r="BG137" s="14"/>
      <c r="BH137" s="14"/>
      <c r="BI137" s="14"/>
      <c r="BJ137" s="14"/>
      <c r="BK137" s="14"/>
      <c r="BL137" s="15"/>
    </row>
    <row r="138" spans="1:64" ht="12.75" customHeight="1">
      <c r="A138" s="26">
        <v>0</v>
      </c>
      <c r="B138" s="26"/>
      <c r="C138" s="26"/>
      <c r="D138" s="26"/>
      <c r="E138" s="26"/>
      <c r="F138" s="26"/>
      <c r="G138" s="31" t="s">
        <v>67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3"/>
      <c r="Z138" s="31"/>
      <c r="AA138" s="32"/>
      <c r="AB138" s="32"/>
      <c r="AC138" s="32"/>
      <c r="AD138" s="33"/>
      <c r="AE138" s="10"/>
      <c r="AF138" s="11"/>
      <c r="AG138" s="11"/>
      <c r="AH138" s="11"/>
      <c r="AI138" s="11"/>
      <c r="AJ138" s="11"/>
      <c r="AK138" s="11"/>
      <c r="AL138" s="11"/>
      <c r="AM138" s="11"/>
      <c r="AN138" s="12"/>
      <c r="AO138" s="13"/>
      <c r="AP138" s="14"/>
      <c r="AQ138" s="14"/>
      <c r="AR138" s="14"/>
      <c r="AS138" s="14"/>
      <c r="AT138" s="14"/>
      <c r="AU138" s="14"/>
      <c r="AV138" s="15"/>
      <c r="AW138" s="13"/>
      <c r="AX138" s="14"/>
      <c r="AY138" s="14"/>
      <c r="AZ138" s="14"/>
      <c r="BA138" s="14"/>
      <c r="BB138" s="14"/>
      <c r="BC138" s="14"/>
      <c r="BD138" s="15"/>
      <c r="BE138" s="13"/>
      <c r="BF138" s="14"/>
      <c r="BG138" s="14"/>
      <c r="BH138" s="14"/>
      <c r="BI138" s="14"/>
      <c r="BJ138" s="14"/>
      <c r="BK138" s="14"/>
      <c r="BL138" s="15"/>
    </row>
    <row r="139" spans="1:64" ht="35.25" customHeight="1">
      <c r="A139" s="16" t="s">
        <v>167</v>
      </c>
      <c r="B139" s="16"/>
      <c r="C139" s="16"/>
      <c r="D139" s="16"/>
      <c r="E139" s="16"/>
      <c r="F139" s="16"/>
      <c r="G139" s="21" t="s">
        <v>156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3"/>
      <c r="Z139" s="6" t="s">
        <v>69</v>
      </c>
      <c r="AA139" s="6"/>
      <c r="AB139" s="6"/>
      <c r="AC139" s="6"/>
      <c r="AD139" s="6"/>
      <c r="AE139" s="7" t="s">
        <v>170</v>
      </c>
      <c r="AF139" s="8"/>
      <c r="AG139" s="8"/>
      <c r="AH139" s="8"/>
      <c r="AI139" s="8"/>
      <c r="AJ139" s="8"/>
      <c r="AK139" s="8"/>
      <c r="AL139" s="8"/>
      <c r="AM139" s="8"/>
      <c r="AN139" s="9"/>
      <c r="AO139" s="4">
        <v>0</v>
      </c>
      <c r="AP139" s="4"/>
      <c r="AQ139" s="4"/>
      <c r="AR139" s="4"/>
      <c r="AS139" s="4"/>
      <c r="AT139" s="4"/>
      <c r="AU139" s="4"/>
      <c r="AV139" s="4"/>
      <c r="AW139" s="4">
        <v>15000000</v>
      </c>
      <c r="AX139" s="4"/>
      <c r="AY139" s="4"/>
      <c r="AZ139" s="4"/>
      <c r="BA139" s="4"/>
      <c r="BB139" s="4"/>
      <c r="BC139" s="4"/>
      <c r="BD139" s="4"/>
      <c r="BE139" s="4">
        <f>AW139</f>
        <v>15000000</v>
      </c>
      <c r="BF139" s="4"/>
      <c r="BG139" s="4"/>
      <c r="BH139" s="4"/>
      <c r="BI139" s="4"/>
      <c r="BJ139" s="4"/>
      <c r="BK139" s="4"/>
      <c r="BL139" s="4"/>
    </row>
    <row r="140" spans="1:64" ht="12.75" customHeight="1">
      <c r="A140" s="26">
        <v>0</v>
      </c>
      <c r="B140" s="26"/>
      <c r="C140" s="26"/>
      <c r="D140" s="26"/>
      <c r="E140" s="26"/>
      <c r="F140" s="26"/>
      <c r="G140" s="27" t="s">
        <v>85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9"/>
      <c r="Z140" s="30"/>
      <c r="AA140" s="30"/>
      <c r="AB140" s="30"/>
      <c r="AC140" s="30"/>
      <c r="AD140" s="30"/>
      <c r="AE140" s="27"/>
      <c r="AF140" s="28"/>
      <c r="AG140" s="28"/>
      <c r="AH140" s="28"/>
      <c r="AI140" s="28"/>
      <c r="AJ140" s="28"/>
      <c r="AK140" s="28"/>
      <c r="AL140" s="28"/>
      <c r="AM140" s="28"/>
      <c r="AN140" s="29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ht="27.75" customHeight="1">
      <c r="A141" s="16" t="s">
        <v>167</v>
      </c>
      <c r="B141" s="16"/>
      <c r="C141" s="16"/>
      <c r="D141" s="16"/>
      <c r="E141" s="16"/>
      <c r="F141" s="16"/>
      <c r="G141" s="21" t="s">
        <v>153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3"/>
      <c r="Z141" s="6" t="s">
        <v>89</v>
      </c>
      <c r="AA141" s="6"/>
      <c r="AB141" s="6"/>
      <c r="AC141" s="6"/>
      <c r="AD141" s="6"/>
      <c r="AE141" s="7" t="s">
        <v>71</v>
      </c>
      <c r="AF141" s="8"/>
      <c r="AG141" s="8"/>
      <c r="AH141" s="8"/>
      <c r="AI141" s="8"/>
      <c r="AJ141" s="8"/>
      <c r="AK141" s="8"/>
      <c r="AL141" s="8"/>
      <c r="AM141" s="8"/>
      <c r="AN141" s="9"/>
      <c r="AO141" s="4">
        <v>0</v>
      </c>
      <c r="AP141" s="4"/>
      <c r="AQ141" s="4"/>
      <c r="AR141" s="4"/>
      <c r="AS141" s="4"/>
      <c r="AT141" s="4"/>
      <c r="AU141" s="4"/>
      <c r="AV141" s="4"/>
      <c r="AW141" s="5">
        <v>1</v>
      </c>
      <c r="AX141" s="5"/>
      <c r="AY141" s="5"/>
      <c r="AZ141" s="5"/>
      <c r="BA141" s="5"/>
      <c r="BB141" s="5"/>
      <c r="BC141" s="5"/>
      <c r="BD141" s="5"/>
      <c r="BE141" s="5">
        <v>1</v>
      </c>
      <c r="BF141" s="5"/>
      <c r="BG141" s="5"/>
      <c r="BH141" s="5"/>
      <c r="BI141" s="5"/>
      <c r="BJ141" s="5"/>
      <c r="BK141" s="5"/>
      <c r="BL141" s="5"/>
    </row>
    <row r="142" spans="1:64" ht="12.75" customHeight="1">
      <c r="A142" s="26">
        <v>0</v>
      </c>
      <c r="B142" s="26"/>
      <c r="C142" s="26"/>
      <c r="D142" s="26"/>
      <c r="E142" s="26"/>
      <c r="F142" s="26"/>
      <c r="G142" s="27" t="s">
        <v>99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9"/>
      <c r="Z142" s="30"/>
      <c r="AA142" s="30"/>
      <c r="AB142" s="30"/>
      <c r="AC142" s="30"/>
      <c r="AD142" s="30"/>
      <c r="AE142" s="27"/>
      <c r="AF142" s="28"/>
      <c r="AG142" s="28"/>
      <c r="AH142" s="28"/>
      <c r="AI142" s="28"/>
      <c r="AJ142" s="28"/>
      <c r="AK142" s="28"/>
      <c r="AL142" s="28"/>
      <c r="AM142" s="28"/>
      <c r="AN142" s="29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ht="33.75" customHeight="1">
      <c r="A143" s="16" t="s">
        <v>167</v>
      </c>
      <c r="B143" s="16"/>
      <c r="C143" s="16"/>
      <c r="D143" s="16"/>
      <c r="E143" s="16"/>
      <c r="F143" s="16"/>
      <c r="G143" s="21" t="s">
        <v>157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3"/>
      <c r="Z143" s="6" t="s">
        <v>69</v>
      </c>
      <c r="AA143" s="6"/>
      <c r="AB143" s="6"/>
      <c r="AC143" s="6"/>
      <c r="AD143" s="6"/>
      <c r="AE143" s="7" t="s">
        <v>102</v>
      </c>
      <c r="AF143" s="8"/>
      <c r="AG143" s="8"/>
      <c r="AH143" s="8"/>
      <c r="AI143" s="8"/>
      <c r="AJ143" s="8"/>
      <c r="AK143" s="8"/>
      <c r="AL143" s="8"/>
      <c r="AM143" s="8"/>
      <c r="AN143" s="9"/>
      <c r="AO143" s="4">
        <v>0</v>
      </c>
      <c r="AP143" s="4"/>
      <c r="AQ143" s="4"/>
      <c r="AR143" s="4"/>
      <c r="AS143" s="4"/>
      <c r="AT143" s="4"/>
      <c r="AU143" s="4"/>
      <c r="AV143" s="4"/>
      <c r="AW143" s="4">
        <v>15000000</v>
      </c>
      <c r="AX143" s="4"/>
      <c r="AY143" s="4"/>
      <c r="AZ143" s="4"/>
      <c r="BA143" s="4"/>
      <c r="BB143" s="4"/>
      <c r="BC143" s="4"/>
      <c r="BD143" s="4"/>
      <c r="BE143" s="4">
        <f>AW143</f>
        <v>15000000</v>
      </c>
      <c r="BF143" s="4"/>
      <c r="BG143" s="4"/>
      <c r="BH143" s="4"/>
      <c r="BI143" s="4"/>
      <c r="BJ143" s="4"/>
      <c r="BK143" s="4"/>
      <c r="BL143" s="4"/>
    </row>
    <row r="144" spans="1:64" ht="9.75" customHeight="1">
      <c r="A144" s="26">
        <v>0</v>
      </c>
      <c r="B144" s="26"/>
      <c r="C144" s="26"/>
      <c r="D144" s="26"/>
      <c r="E144" s="26"/>
      <c r="F144" s="26"/>
      <c r="G144" s="27" t="s">
        <v>113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9"/>
      <c r="Z144" s="30"/>
      <c r="AA144" s="30"/>
      <c r="AB144" s="30"/>
      <c r="AC144" s="30"/>
      <c r="AD144" s="30"/>
      <c r="AE144" s="27"/>
      <c r="AF144" s="28"/>
      <c r="AG144" s="28"/>
      <c r="AH144" s="28"/>
      <c r="AI144" s="28"/>
      <c r="AJ144" s="28"/>
      <c r="AK144" s="28"/>
      <c r="AL144" s="28"/>
      <c r="AM144" s="28"/>
      <c r="AN144" s="29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</row>
    <row r="145" spans="1:64" ht="25.5" customHeight="1">
      <c r="A145" s="16" t="s">
        <v>167</v>
      </c>
      <c r="B145" s="16"/>
      <c r="C145" s="16"/>
      <c r="D145" s="16"/>
      <c r="E145" s="16"/>
      <c r="F145" s="16"/>
      <c r="G145" s="21" t="s">
        <v>116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3"/>
      <c r="Z145" s="6" t="s">
        <v>115</v>
      </c>
      <c r="AA145" s="6"/>
      <c r="AB145" s="6"/>
      <c r="AC145" s="6"/>
      <c r="AD145" s="6"/>
      <c r="AE145" s="7" t="s">
        <v>102</v>
      </c>
      <c r="AF145" s="8"/>
      <c r="AG145" s="8"/>
      <c r="AH145" s="8"/>
      <c r="AI145" s="8"/>
      <c r="AJ145" s="8"/>
      <c r="AK145" s="8"/>
      <c r="AL145" s="8"/>
      <c r="AM145" s="8"/>
      <c r="AN145" s="9"/>
      <c r="AO145" s="4">
        <v>0</v>
      </c>
      <c r="AP145" s="4"/>
      <c r="AQ145" s="4"/>
      <c r="AR145" s="4"/>
      <c r="AS145" s="4"/>
      <c r="AT145" s="4"/>
      <c r="AU145" s="4"/>
      <c r="AV145" s="4"/>
      <c r="AW145" s="5">
        <f>ROUND(AW137/78746323.87*100,1)</f>
        <v>19</v>
      </c>
      <c r="AX145" s="5"/>
      <c r="AY145" s="5"/>
      <c r="AZ145" s="5"/>
      <c r="BA145" s="5"/>
      <c r="BB145" s="5"/>
      <c r="BC145" s="5"/>
      <c r="BD145" s="5"/>
      <c r="BE145" s="5">
        <f>AW145</f>
        <v>19</v>
      </c>
      <c r="BF145" s="5"/>
      <c r="BG145" s="5"/>
      <c r="BH145" s="5"/>
      <c r="BI145" s="5"/>
      <c r="BJ145" s="5"/>
      <c r="BK145" s="5"/>
      <c r="BL145" s="5"/>
    </row>
    <row r="146" spans="1:64" s="107" customFormat="1" ht="12.75" hidden="1" customHeight="1">
      <c r="A146" s="26">
        <v>0</v>
      </c>
      <c r="B146" s="26"/>
      <c r="C146" s="26"/>
      <c r="D146" s="26"/>
      <c r="E146" s="26"/>
      <c r="F146" s="26"/>
      <c r="G146" s="27" t="s">
        <v>113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9"/>
      <c r="Z146" s="30"/>
      <c r="AA146" s="30"/>
      <c r="AB146" s="30"/>
      <c r="AC146" s="30"/>
      <c r="AD146" s="30"/>
      <c r="AE146" s="27"/>
      <c r="AF146" s="28"/>
      <c r="AG146" s="28"/>
      <c r="AH146" s="28"/>
      <c r="AI146" s="28"/>
      <c r="AJ146" s="28"/>
      <c r="AK146" s="28"/>
      <c r="AL146" s="28"/>
      <c r="AM146" s="28"/>
      <c r="AN146" s="29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</row>
    <row r="147" spans="1:64" ht="25.5" hidden="1" customHeight="1">
      <c r="A147" s="16">
        <v>1</v>
      </c>
      <c r="B147" s="16"/>
      <c r="C147" s="16"/>
      <c r="D147" s="16"/>
      <c r="E147" s="16"/>
      <c r="F147" s="16"/>
      <c r="G147" s="7" t="s">
        <v>114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9"/>
      <c r="Z147" s="6" t="s">
        <v>115</v>
      </c>
      <c r="AA147" s="6"/>
      <c r="AB147" s="6"/>
      <c r="AC147" s="6"/>
      <c r="AD147" s="6"/>
      <c r="AE147" s="7" t="s">
        <v>102</v>
      </c>
      <c r="AF147" s="8"/>
      <c r="AG147" s="8"/>
      <c r="AH147" s="8"/>
      <c r="AI147" s="8"/>
      <c r="AJ147" s="8"/>
      <c r="AK147" s="8"/>
      <c r="AL147" s="8"/>
      <c r="AM147" s="8"/>
      <c r="AN147" s="9"/>
      <c r="AO147" s="4">
        <v>0</v>
      </c>
      <c r="AP147" s="4"/>
      <c r="AQ147" s="4"/>
      <c r="AR147" s="4"/>
      <c r="AS147" s="4"/>
      <c r="AT147" s="4"/>
      <c r="AU147" s="4"/>
      <c r="AV147" s="4"/>
      <c r="AW147" s="4">
        <v>24</v>
      </c>
      <c r="AX147" s="4"/>
      <c r="AY147" s="4"/>
      <c r="AZ147" s="4"/>
      <c r="BA147" s="4"/>
      <c r="BB147" s="4"/>
      <c r="BC147" s="4"/>
      <c r="BD147" s="4"/>
      <c r="BE147" s="4">
        <v>24</v>
      </c>
      <c r="BF147" s="4"/>
      <c r="BG147" s="4"/>
      <c r="BH147" s="4"/>
      <c r="BI147" s="4"/>
      <c r="BJ147" s="4"/>
      <c r="BK147" s="4"/>
      <c r="BL147" s="4"/>
    </row>
    <row r="148" spans="1:64" ht="25.5" hidden="1" customHeight="1">
      <c r="A148" s="16">
        <v>1</v>
      </c>
      <c r="B148" s="16"/>
      <c r="C148" s="16"/>
      <c r="D148" s="16"/>
      <c r="E148" s="16"/>
      <c r="F148" s="16"/>
      <c r="G148" s="7" t="s">
        <v>116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9"/>
      <c r="Z148" s="6" t="s">
        <v>115</v>
      </c>
      <c r="AA148" s="6"/>
      <c r="AB148" s="6"/>
      <c r="AC148" s="6"/>
      <c r="AD148" s="6"/>
      <c r="AE148" s="7" t="s">
        <v>102</v>
      </c>
      <c r="AF148" s="8"/>
      <c r="AG148" s="8"/>
      <c r="AH148" s="8"/>
      <c r="AI148" s="8"/>
      <c r="AJ148" s="8"/>
      <c r="AK148" s="8"/>
      <c r="AL148" s="8"/>
      <c r="AM148" s="8"/>
      <c r="AN148" s="9"/>
      <c r="AO148" s="4">
        <v>0</v>
      </c>
      <c r="AP148" s="4"/>
      <c r="AQ148" s="4"/>
      <c r="AR148" s="4"/>
      <c r="AS148" s="4"/>
      <c r="AT148" s="4"/>
      <c r="AU148" s="4"/>
      <c r="AV148" s="4"/>
      <c r="AW148" s="4">
        <v>0</v>
      </c>
      <c r="AX148" s="4"/>
      <c r="AY148" s="4"/>
      <c r="AZ148" s="4"/>
      <c r="BA148" s="4"/>
      <c r="BB148" s="4"/>
      <c r="BC148" s="4"/>
      <c r="BD148" s="4"/>
      <c r="BE148" s="4">
        <v>0</v>
      </c>
      <c r="BF148" s="4"/>
      <c r="BG148" s="4"/>
      <c r="BH148" s="4"/>
      <c r="BI148" s="4"/>
      <c r="BJ148" s="4"/>
      <c r="BK148" s="4"/>
      <c r="BL148" s="4"/>
    </row>
    <row r="149" spans="1:64" ht="12.75" hidden="1" customHeight="1">
      <c r="A149" s="16">
        <v>2</v>
      </c>
      <c r="B149" s="16"/>
      <c r="C149" s="16"/>
      <c r="D149" s="16"/>
      <c r="E149" s="16"/>
      <c r="F149" s="16"/>
      <c r="G149" s="7" t="s">
        <v>117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9"/>
      <c r="Z149" s="6" t="s">
        <v>115</v>
      </c>
      <c r="AA149" s="6"/>
      <c r="AB149" s="6"/>
      <c r="AC149" s="6"/>
      <c r="AD149" s="6"/>
      <c r="AE149" s="7" t="s">
        <v>102</v>
      </c>
      <c r="AF149" s="8"/>
      <c r="AG149" s="8"/>
      <c r="AH149" s="8"/>
      <c r="AI149" s="8"/>
      <c r="AJ149" s="8"/>
      <c r="AK149" s="8"/>
      <c r="AL149" s="8"/>
      <c r="AM149" s="8"/>
      <c r="AN149" s="9"/>
      <c r="AO149" s="4">
        <v>0</v>
      </c>
      <c r="AP149" s="4"/>
      <c r="AQ149" s="4"/>
      <c r="AR149" s="4"/>
      <c r="AS149" s="4"/>
      <c r="AT149" s="4"/>
      <c r="AU149" s="4"/>
      <c r="AV149" s="4"/>
      <c r="AW149" s="4">
        <v>0</v>
      </c>
      <c r="AX149" s="4"/>
      <c r="AY149" s="4"/>
      <c r="AZ149" s="4"/>
      <c r="BA149" s="4"/>
      <c r="BB149" s="4"/>
      <c r="BC149" s="4"/>
      <c r="BD149" s="4"/>
      <c r="BE149" s="4">
        <v>0</v>
      </c>
      <c r="BF149" s="4"/>
      <c r="BG149" s="4"/>
      <c r="BH149" s="4"/>
      <c r="BI149" s="4"/>
      <c r="BJ149" s="4"/>
      <c r="BK149" s="4"/>
      <c r="BL149" s="4"/>
    </row>
    <row r="150" spans="1:64" ht="25.5" hidden="1" customHeight="1">
      <c r="A150" s="16">
        <v>2</v>
      </c>
      <c r="B150" s="16"/>
      <c r="C150" s="16"/>
      <c r="D150" s="16"/>
      <c r="E150" s="16"/>
      <c r="F150" s="16"/>
      <c r="G150" s="7" t="s">
        <v>118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9"/>
      <c r="Z150" s="6" t="s">
        <v>115</v>
      </c>
      <c r="AA150" s="6"/>
      <c r="AB150" s="6"/>
      <c r="AC150" s="6"/>
      <c r="AD150" s="6"/>
      <c r="AE150" s="7" t="s">
        <v>102</v>
      </c>
      <c r="AF150" s="8"/>
      <c r="AG150" s="8"/>
      <c r="AH150" s="8"/>
      <c r="AI150" s="8"/>
      <c r="AJ150" s="8"/>
      <c r="AK150" s="8"/>
      <c r="AL150" s="8"/>
      <c r="AM150" s="8"/>
      <c r="AN150" s="9"/>
      <c r="AO150" s="4">
        <v>0</v>
      </c>
      <c r="AP150" s="4"/>
      <c r="AQ150" s="4"/>
      <c r="AR150" s="4"/>
      <c r="AS150" s="4"/>
      <c r="AT150" s="4"/>
      <c r="AU150" s="4"/>
      <c r="AV150" s="4"/>
      <c r="AW150" s="4">
        <v>18</v>
      </c>
      <c r="AX150" s="4"/>
      <c r="AY150" s="4"/>
      <c r="AZ150" s="4"/>
      <c r="BA150" s="4"/>
      <c r="BB150" s="4"/>
      <c r="BC150" s="4"/>
      <c r="BD150" s="4"/>
      <c r="BE150" s="4">
        <v>18</v>
      </c>
      <c r="BF150" s="4"/>
      <c r="BG150" s="4"/>
      <c r="BH150" s="4"/>
      <c r="BI150" s="4"/>
      <c r="BJ150" s="4"/>
      <c r="BK150" s="4"/>
      <c r="BL150" s="4"/>
    </row>
    <row r="151" spans="1:64" ht="25.5" hidden="1" customHeight="1">
      <c r="A151" s="16">
        <v>7</v>
      </c>
      <c r="B151" s="16"/>
      <c r="C151" s="16"/>
      <c r="D151" s="16"/>
      <c r="E151" s="16"/>
      <c r="F151" s="16"/>
      <c r="G151" s="7" t="s">
        <v>119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9"/>
      <c r="Z151" s="6" t="s">
        <v>115</v>
      </c>
      <c r="AA151" s="6"/>
      <c r="AB151" s="6"/>
      <c r="AC151" s="6"/>
      <c r="AD151" s="6"/>
      <c r="AE151" s="7" t="s">
        <v>102</v>
      </c>
      <c r="AF151" s="8"/>
      <c r="AG151" s="8"/>
      <c r="AH151" s="8"/>
      <c r="AI151" s="8"/>
      <c r="AJ151" s="8"/>
      <c r="AK151" s="8"/>
      <c r="AL151" s="8"/>
      <c r="AM151" s="8"/>
      <c r="AN151" s="9"/>
      <c r="AO151" s="4">
        <v>0</v>
      </c>
      <c r="AP151" s="4"/>
      <c r="AQ151" s="4"/>
      <c r="AR151" s="4"/>
      <c r="AS151" s="4"/>
      <c r="AT151" s="4"/>
      <c r="AU151" s="4"/>
      <c r="AV151" s="4"/>
      <c r="AW151" s="4">
        <v>52</v>
      </c>
      <c r="AX151" s="4"/>
      <c r="AY151" s="4"/>
      <c r="AZ151" s="4"/>
      <c r="BA151" s="4"/>
      <c r="BB151" s="4"/>
      <c r="BC151" s="4"/>
      <c r="BD151" s="4"/>
      <c r="BE151" s="4">
        <v>52</v>
      </c>
      <c r="BF151" s="4"/>
      <c r="BG151" s="4"/>
      <c r="BH151" s="4"/>
      <c r="BI151" s="4"/>
      <c r="BJ151" s="4"/>
      <c r="BK151" s="4"/>
      <c r="BL151" s="4"/>
    </row>
    <row r="152" spans="1:64"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</row>
    <row r="154" spans="1:64" ht="31.5" customHeight="1">
      <c r="A154" s="113" t="s">
        <v>124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5"/>
      <c r="AO154" s="116" t="s">
        <v>126</v>
      </c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</row>
    <row r="155" spans="1:64">
      <c r="W155" s="117" t="s">
        <v>5</v>
      </c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O155" s="117" t="s">
        <v>62</v>
      </c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</row>
    <row r="156" spans="1:64" ht="15.75" customHeight="1">
      <c r="A156" s="118" t="s">
        <v>3</v>
      </c>
      <c r="B156" s="118"/>
      <c r="C156" s="118"/>
      <c r="D156" s="118"/>
      <c r="E156" s="118"/>
      <c r="F156" s="118"/>
    </row>
    <row r="157" spans="1:64" ht="13.15" customHeight="1">
      <c r="A157" s="38" t="s">
        <v>123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</row>
    <row r="158" spans="1:64">
      <c r="A158" s="119" t="s">
        <v>46</v>
      </c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</row>
    <row r="159" spans="1:64" ht="10.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</row>
    <row r="160" spans="1:64" ht="31.5" customHeight="1">
      <c r="A160" s="113" t="s">
        <v>125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5"/>
      <c r="AO160" s="116" t="s">
        <v>127</v>
      </c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</row>
    <row r="161" spans="1:59">
      <c r="W161" s="117" t="s">
        <v>5</v>
      </c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O161" s="117" t="s">
        <v>62</v>
      </c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</row>
    <row r="162" spans="1:59">
      <c r="A162" s="127"/>
      <c r="B162" s="128"/>
      <c r="C162" s="128"/>
      <c r="D162" s="128"/>
      <c r="E162" s="128"/>
      <c r="F162" s="128"/>
      <c r="G162" s="128"/>
      <c r="H162" s="128"/>
    </row>
    <row r="163" spans="1:59">
      <c r="A163" s="117" t="s">
        <v>44</v>
      </c>
      <c r="B163" s="117"/>
      <c r="C163" s="117"/>
      <c r="D163" s="117"/>
      <c r="E163" s="117"/>
      <c r="F163" s="117"/>
      <c r="G163" s="117"/>
      <c r="H163" s="117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1:59">
      <c r="A164" s="121" t="s">
        <v>45</v>
      </c>
    </row>
  </sheetData>
  <mergeCells count="737"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J64:AQ64"/>
    <mergeCell ref="AW67:BD67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151:F151"/>
    <mergeCell ref="G151:Y151"/>
    <mergeCell ref="Z151:AD151"/>
    <mergeCell ref="AE151:AN151"/>
    <mergeCell ref="AO151:AV151"/>
    <mergeCell ref="AW151:BD151"/>
    <mergeCell ref="BE151:BL151"/>
    <mergeCell ref="Z73:AD73"/>
    <mergeCell ref="AE73:AN73"/>
    <mergeCell ref="AO73:AV73"/>
    <mergeCell ref="AW73:BD73"/>
    <mergeCell ref="BE75:BL75"/>
    <mergeCell ref="A75:F75"/>
    <mergeCell ref="G75:Y75"/>
    <mergeCell ref="Z75:AD75"/>
    <mergeCell ref="AE75:AN75"/>
    <mergeCell ref="AO75:AV75"/>
    <mergeCell ref="AW75:BD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8:F78"/>
    <mergeCell ref="G78:Y78"/>
    <mergeCell ref="Z78:AD78"/>
    <mergeCell ref="AE78:AN78"/>
    <mergeCell ref="AO78:AV78"/>
    <mergeCell ref="AW78:BD78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149:F149"/>
    <mergeCell ref="G149:Y149"/>
    <mergeCell ref="Z149:AD149"/>
    <mergeCell ref="AE149:AN149"/>
    <mergeCell ref="AO149:AV149"/>
    <mergeCell ref="AW149:BD149"/>
    <mergeCell ref="Z79:AD79"/>
    <mergeCell ref="AE79:AN79"/>
    <mergeCell ref="AO79:AV79"/>
    <mergeCell ref="AW79:BD79"/>
    <mergeCell ref="AW83:BD83"/>
    <mergeCell ref="A81:F81"/>
    <mergeCell ref="G81:Y81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BE81:BL81"/>
    <mergeCell ref="BE83:BL83"/>
    <mergeCell ref="Z81:AD81"/>
    <mergeCell ref="AE81:AN81"/>
    <mergeCell ref="AO81:AV81"/>
    <mergeCell ref="AW81:BD81"/>
    <mergeCell ref="BE82:BL82"/>
    <mergeCell ref="A83:F83"/>
    <mergeCell ref="G83:Y83"/>
    <mergeCell ref="AE83:AN83"/>
    <mergeCell ref="AO83:AV83"/>
    <mergeCell ref="A82:F82"/>
    <mergeCell ref="G82:Y82"/>
    <mergeCell ref="A147:F147"/>
    <mergeCell ref="G147:Y147"/>
    <mergeCell ref="Z147:AD147"/>
    <mergeCell ref="AE147:AN147"/>
    <mergeCell ref="AO147:AV147"/>
    <mergeCell ref="A86:F86"/>
    <mergeCell ref="G86:Y86"/>
    <mergeCell ref="A90:F90"/>
    <mergeCell ref="G90:Y90"/>
    <mergeCell ref="A92:F92"/>
    <mergeCell ref="G92:Y92"/>
    <mergeCell ref="A91:F91"/>
    <mergeCell ref="G91:Y91"/>
    <mergeCell ref="A96:F96"/>
    <mergeCell ref="G96:Y96"/>
    <mergeCell ref="Z96:AD96"/>
    <mergeCell ref="AE96:AN96"/>
    <mergeCell ref="A101:F101"/>
    <mergeCell ref="G101:Y101"/>
    <mergeCell ref="A102:F102"/>
    <mergeCell ref="AW147:BD147"/>
    <mergeCell ref="Z82:AD82"/>
    <mergeCell ref="AE82:AN82"/>
    <mergeCell ref="AO82:AV82"/>
    <mergeCell ref="AW82:BD82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A88:F88"/>
    <mergeCell ref="G88:Y88"/>
    <mergeCell ref="A146:F146"/>
    <mergeCell ref="G146:Y146"/>
    <mergeCell ref="Z146:AD146"/>
    <mergeCell ref="AE146:AN146"/>
    <mergeCell ref="AO146:AV146"/>
    <mergeCell ref="AW146:BD146"/>
    <mergeCell ref="BE146:BL146"/>
    <mergeCell ref="BE84:BL84"/>
    <mergeCell ref="BE85:BL85"/>
    <mergeCell ref="BE86:BL86"/>
    <mergeCell ref="Z88:AD88"/>
    <mergeCell ref="AE88:AN88"/>
    <mergeCell ref="AW88:BD88"/>
    <mergeCell ref="BE88:BL88"/>
    <mergeCell ref="Z86:AD86"/>
    <mergeCell ref="AE86:AN86"/>
    <mergeCell ref="AO86:AV86"/>
    <mergeCell ref="AW86:BD86"/>
    <mergeCell ref="Z90:AD90"/>
    <mergeCell ref="AE90:AN90"/>
    <mergeCell ref="AW90:BD90"/>
    <mergeCell ref="BE90:BL90"/>
    <mergeCell ref="Z92:AD92"/>
    <mergeCell ref="AE92:AN92"/>
    <mergeCell ref="AW92:BD92"/>
    <mergeCell ref="BE92:BL92"/>
    <mergeCell ref="Z91:AD91"/>
    <mergeCell ref="AE91:AN91"/>
    <mergeCell ref="AW91:BD91"/>
    <mergeCell ref="BE91:BL91"/>
    <mergeCell ref="A94:F94"/>
    <mergeCell ref="G94:Y94"/>
    <mergeCell ref="Z94:AD94"/>
    <mergeCell ref="A89:F89"/>
    <mergeCell ref="G89:Y89"/>
    <mergeCell ref="Z89:AD89"/>
    <mergeCell ref="AE89:AN89"/>
    <mergeCell ref="AW89:BD89"/>
    <mergeCell ref="BE89:BL89"/>
    <mergeCell ref="AE94:AN94"/>
    <mergeCell ref="AW94:BD94"/>
    <mergeCell ref="BE94:BL94"/>
    <mergeCell ref="A93:F93"/>
    <mergeCell ref="G93:Y93"/>
    <mergeCell ref="Z93:AD93"/>
    <mergeCell ref="AE93:AN93"/>
    <mergeCell ref="AW93:BD93"/>
    <mergeCell ref="BE93:BL93"/>
    <mergeCell ref="BE96:BL96"/>
    <mergeCell ref="BE98:BL98"/>
    <mergeCell ref="BE97:BL97"/>
    <mergeCell ref="BE99:BL99"/>
    <mergeCell ref="AO101:AV101"/>
    <mergeCell ref="AW101:BD101"/>
    <mergeCell ref="BE101:BL101"/>
    <mergeCell ref="AW96:BD96"/>
    <mergeCell ref="A98:F98"/>
    <mergeCell ref="G98:Y98"/>
    <mergeCell ref="Z98:AD98"/>
    <mergeCell ref="AE98:AN98"/>
    <mergeCell ref="AW98:BD98"/>
    <mergeCell ref="A97:F97"/>
    <mergeCell ref="G97:Y97"/>
    <mergeCell ref="Z97:AD97"/>
    <mergeCell ref="AE97:AN97"/>
    <mergeCell ref="AW97:BD97"/>
    <mergeCell ref="A99:F99"/>
    <mergeCell ref="G99:Y99"/>
    <mergeCell ref="Z99:AD99"/>
    <mergeCell ref="AE99:AN99"/>
    <mergeCell ref="AO99:AV99"/>
    <mergeCell ref="AW99:BD99"/>
    <mergeCell ref="BE102:BL102"/>
    <mergeCell ref="A103:F103"/>
    <mergeCell ref="G103:Y103"/>
    <mergeCell ref="Z101:AD101"/>
    <mergeCell ref="AE101:AN101"/>
    <mergeCell ref="AW103:BD103"/>
    <mergeCell ref="AW95:BD95"/>
    <mergeCell ref="Z103:AD103"/>
    <mergeCell ref="AE103:AN103"/>
    <mergeCell ref="AO103:AV103"/>
    <mergeCell ref="G102:Y102"/>
    <mergeCell ref="Z102:AD102"/>
    <mergeCell ref="AE102:AN102"/>
    <mergeCell ref="AO102:AV102"/>
    <mergeCell ref="AW102:BD102"/>
    <mergeCell ref="Z108:AD108"/>
    <mergeCell ref="AE108:AN108"/>
    <mergeCell ref="AO108:AV108"/>
    <mergeCell ref="AW108:BD108"/>
    <mergeCell ref="A105:F105"/>
    <mergeCell ref="G105:Y105"/>
    <mergeCell ref="Z105:AD105"/>
    <mergeCell ref="BE95:BL95"/>
    <mergeCell ref="BE103:BL103"/>
    <mergeCell ref="BE104:BL104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A95:F95"/>
    <mergeCell ref="G95:Y95"/>
    <mergeCell ref="Z95:AD95"/>
    <mergeCell ref="AE95:AN95"/>
    <mergeCell ref="BE114:BL114"/>
    <mergeCell ref="A111:F111"/>
    <mergeCell ref="G111:Y111"/>
    <mergeCell ref="BE107:BL107"/>
    <mergeCell ref="BE108:BL108"/>
    <mergeCell ref="BE109:BL109"/>
    <mergeCell ref="BE110:BL110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7:F107"/>
    <mergeCell ref="G107:Y107"/>
    <mergeCell ref="Z107:AD107"/>
    <mergeCell ref="AE107:AN107"/>
    <mergeCell ref="AO107:AV107"/>
    <mergeCell ref="AW107:BD107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W112:BD112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A120:F120"/>
    <mergeCell ref="G120:Y120"/>
    <mergeCell ref="Z120:AD120"/>
    <mergeCell ref="AE120:AN120"/>
    <mergeCell ref="AO120:AV120"/>
    <mergeCell ref="AW120:BD120"/>
    <mergeCell ref="A119:F119"/>
    <mergeCell ref="G119:Y119"/>
    <mergeCell ref="Z119:AD119"/>
    <mergeCell ref="AE119:AN119"/>
    <mergeCell ref="AO119:AV119"/>
    <mergeCell ref="AW119:BD119"/>
    <mergeCell ref="BE118:BL118"/>
    <mergeCell ref="BE119:BL119"/>
    <mergeCell ref="BE120:BL120"/>
    <mergeCell ref="A117:F117"/>
    <mergeCell ref="G117:Y117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Z117:AD117"/>
    <mergeCell ref="AE117:AN117"/>
    <mergeCell ref="AO117:AV117"/>
    <mergeCell ref="AW117:BD117"/>
    <mergeCell ref="AW121:BD121"/>
    <mergeCell ref="A124:F124"/>
    <mergeCell ref="G124:Y124"/>
    <mergeCell ref="Z124:AD124"/>
    <mergeCell ref="AE124:AN124"/>
    <mergeCell ref="AO124:AV124"/>
    <mergeCell ref="AW124:BD124"/>
    <mergeCell ref="A123:F123"/>
    <mergeCell ref="G123:Y123"/>
    <mergeCell ref="Z123:AD123"/>
    <mergeCell ref="AE123:AN123"/>
    <mergeCell ref="AO123:AV123"/>
    <mergeCell ref="BE123:BL123"/>
    <mergeCell ref="BE124:BL124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BE131:BL131"/>
    <mergeCell ref="A129:F129"/>
    <mergeCell ref="G129:Y129"/>
    <mergeCell ref="Z129:AD129"/>
    <mergeCell ref="AE129:AN129"/>
    <mergeCell ref="AO129:AV129"/>
    <mergeCell ref="AW129:BD129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AO135:AV135"/>
    <mergeCell ref="AW135:BD135"/>
    <mergeCell ref="A134:F134"/>
    <mergeCell ref="G134:Y134"/>
    <mergeCell ref="Z134:AD134"/>
    <mergeCell ref="AE134:AN134"/>
    <mergeCell ref="AO134:AV134"/>
    <mergeCell ref="AW134:BD134"/>
    <mergeCell ref="A133:F133"/>
    <mergeCell ref="G133:Y133"/>
    <mergeCell ref="Z133:AD133"/>
    <mergeCell ref="AW138:BD138"/>
    <mergeCell ref="A137:F137"/>
    <mergeCell ref="G137:Y137"/>
    <mergeCell ref="Z137:AD137"/>
    <mergeCell ref="AE137:AN137"/>
    <mergeCell ref="AO137:AV137"/>
    <mergeCell ref="AW137:BD137"/>
    <mergeCell ref="BE133:BL133"/>
    <mergeCell ref="BE134:BL134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141:F141"/>
    <mergeCell ref="G141:Y141"/>
    <mergeCell ref="Z141:AD141"/>
    <mergeCell ref="AE141:AN141"/>
    <mergeCell ref="AO141:AV141"/>
    <mergeCell ref="A140:F140"/>
    <mergeCell ref="G140:Y140"/>
    <mergeCell ref="Z140:AD140"/>
    <mergeCell ref="BE137:BL137"/>
    <mergeCell ref="BE138:BL138"/>
    <mergeCell ref="BE139:BL139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A138:F138"/>
    <mergeCell ref="G138:Y138"/>
    <mergeCell ref="Z138:AD138"/>
    <mergeCell ref="A145:F145"/>
    <mergeCell ref="G145:Y145"/>
    <mergeCell ref="BE142:BL142"/>
    <mergeCell ref="BE143:BL143"/>
    <mergeCell ref="BE144:BL144"/>
    <mergeCell ref="BE145:BL145"/>
    <mergeCell ref="Z145:AD145"/>
    <mergeCell ref="AE145:AN145"/>
    <mergeCell ref="AO145:AV145"/>
    <mergeCell ref="AW145:BD145"/>
    <mergeCell ref="A142:F142"/>
    <mergeCell ref="G142:Y142"/>
    <mergeCell ref="Z142:AD142"/>
    <mergeCell ref="AE142:AN142"/>
    <mergeCell ref="AO142:AV142"/>
    <mergeCell ref="AW142:BD142"/>
    <mergeCell ref="A144:F144"/>
    <mergeCell ref="G144:Y144"/>
    <mergeCell ref="Z144:AD144"/>
    <mergeCell ref="AE144:AN144"/>
    <mergeCell ref="AO144:AV144"/>
    <mergeCell ref="AW144:BD144"/>
    <mergeCell ref="A143:F143"/>
    <mergeCell ref="G143:Y143"/>
    <mergeCell ref="BE113:BL113"/>
    <mergeCell ref="BE100:BL100"/>
    <mergeCell ref="A100:F100"/>
    <mergeCell ref="G100:Y100"/>
    <mergeCell ref="Z100:AD100"/>
    <mergeCell ref="AE100:AN100"/>
    <mergeCell ref="AO100:AV100"/>
    <mergeCell ref="AW100:BD100"/>
    <mergeCell ref="BE112:BL112"/>
    <mergeCell ref="A106:F106"/>
    <mergeCell ref="G106:Y106"/>
    <mergeCell ref="Z106:AD106"/>
    <mergeCell ref="AE106:AN106"/>
    <mergeCell ref="AO106:AV106"/>
    <mergeCell ref="AW106:BD106"/>
    <mergeCell ref="BE106:BL106"/>
    <mergeCell ref="A109:F109"/>
    <mergeCell ref="G109:Y109"/>
    <mergeCell ref="Z109:AD109"/>
    <mergeCell ref="AE109:AN109"/>
    <mergeCell ref="AO109:AV109"/>
    <mergeCell ref="AW109:BD109"/>
    <mergeCell ref="A108:F108"/>
    <mergeCell ref="G108:Y108"/>
    <mergeCell ref="A53:C53"/>
    <mergeCell ref="D53:AB53"/>
    <mergeCell ref="A87:F87"/>
    <mergeCell ref="G87:Y87"/>
    <mergeCell ref="Z87:AD87"/>
    <mergeCell ref="AE87:AN87"/>
    <mergeCell ref="AW87:BD8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3:C63"/>
    <mergeCell ref="D63:AA63"/>
    <mergeCell ref="AB63:AI63"/>
    <mergeCell ref="AJ63:AQ63"/>
    <mergeCell ref="AR63:AY63"/>
    <mergeCell ref="A64:C64"/>
    <mergeCell ref="D64:AA64"/>
    <mergeCell ref="A60:C61"/>
    <mergeCell ref="D62:AA62"/>
    <mergeCell ref="AB62:AI62"/>
    <mergeCell ref="AR60:AY61"/>
    <mergeCell ref="D60:AA61"/>
    <mergeCell ref="AB60:AI61"/>
    <mergeCell ref="AJ60:AQ61"/>
    <mergeCell ref="A62:C62"/>
    <mergeCell ref="AR62:AY62"/>
    <mergeCell ref="AJ62:AQ62"/>
    <mergeCell ref="W161:AM161"/>
    <mergeCell ref="A68:F68"/>
    <mergeCell ref="A69:F69"/>
    <mergeCell ref="Z69:AD69"/>
    <mergeCell ref="A66:BL66"/>
    <mergeCell ref="A67:F67"/>
    <mergeCell ref="AE67:AN67"/>
    <mergeCell ref="A163:H163"/>
    <mergeCell ref="A157:AS157"/>
    <mergeCell ref="A158:AS158"/>
    <mergeCell ref="A162:H162"/>
    <mergeCell ref="A160:V160"/>
    <mergeCell ref="W160:AM160"/>
    <mergeCell ref="AO160:BG160"/>
    <mergeCell ref="AO161:BG161"/>
    <mergeCell ref="Z68:AD68"/>
    <mergeCell ref="AE68:AN68"/>
    <mergeCell ref="AE69:AN69"/>
    <mergeCell ref="AO155:BG155"/>
    <mergeCell ref="AO67:AV67"/>
    <mergeCell ref="A156:F156"/>
    <mergeCell ref="A154:V154"/>
    <mergeCell ref="W154:AM154"/>
    <mergeCell ref="W155:AM155"/>
    <mergeCell ref="A38:F38"/>
    <mergeCell ref="G38:BL38"/>
    <mergeCell ref="A39:F39"/>
    <mergeCell ref="AC51:AJ51"/>
    <mergeCell ref="AK46:AR47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50:C50"/>
    <mergeCell ref="D50:AB50"/>
    <mergeCell ref="AC50:AJ50"/>
    <mergeCell ref="AK50:AR50"/>
    <mergeCell ref="AS50:AZ50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O154:BG154"/>
    <mergeCell ref="BE67:BL67"/>
    <mergeCell ref="G68:Y68"/>
    <mergeCell ref="G69:Y69"/>
    <mergeCell ref="AO68:AV68"/>
    <mergeCell ref="AR64:AY64"/>
    <mergeCell ref="Z67:AD67"/>
    <mergeCell ref="G67:Y67"/>
    <mergeCell ref="AO69:AV69"/>
    <mergeCell ref="AW69:BD69"/>
    <mergeCell ref="BE69:BL69"/>
    <mergeCell ref="AW68:BD68"/>
    <mergeCell ref="BE68:BL68"/>
    <mergeCell ref="BE87:BL87"/>
    <mergeCell ref="AW141:BD141"/>
    <mergeCell ref="BE141:BL141"/>
    <mergeCell ref="Z143:AD143"/>
    <mergeCell ref="AE143:AN143"/>
    <mergeCell ref="AO143:AV143"/>
    <mergeCell ref="AW143:BD143"/>
    <mergeCell ref="AE138:AN138"/>
    <mergeCell ref="AO138:AV138"/>
    <mergeCell ref="AB64:AI64"/>
    <mergeCell ref="Z83:AD83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86:L87 H116:L116 G147:G150 G70:G75 G83:G87 G77:G78 G80:G81 G89:G100 G102:G113 G115:G145">
    <cfRule type="cellIs" dxfId="8" priority="4" stopIfTrue="1" operator="equal">
      <formula>$G69</formula>
    </cfRule>
  </conditionalFormatting>
  <conditionalFormatting sqref="D56:I56 D52:D53 D55:D56">
    <cfRule type="cellIs" dxfId="7" priority="5" stopIfTrue="1" operator="equal">
      <formula>$D51</formula>
    </cfRule>
  </conditionalFormatting>
  <conditionalFormatting sqref="A70:F151">
    <cfRule type="cellIs" dxfId="6" priority="6" stopIfTrue="1" operator="equal">
      <formula>0</formula>
    </cfRule>
  </conditionalFormatting>
  <conditionalFormatting sqref="D51 D54">
    <cfRule type="cellIs" dxfId="5" priority="7" stopIfTrue="1" operator="equal">
      <formula>$D49</formula>
    </cfRule>
  </conditionalFormatting>
  <conditionalFormatting sqref="G151 G146:L146 G82 G79 G76">
    <cfRule type="cellIs" dxfId="4" priority="9" stopIfTrue="1" operator="equal">
      <formula>#REF!</formula>
    </cfRule>
  </conditionalFormatting>
  <conditionalFormatting sqref="G88 G101 G114">
    <cfRule type="cellIs" dxfId="3" priority="11" stopIfTrue="1" operator="equal">
      <formula>$G86</formula>
    </cfRule>
  </conditionalFormatting>
  <conditionalFormatting sqref="G87">
    <cfRule type="cellIs" dxfId="2" priority="3" stopIfTrue="1" operator="equal">
      <formula>$G85</formula>
    </cfRule>
  </conditionalFormatting>
  <conditionalFormatting sqref="G100">
    <cfRule type="cellIs" dxfId="1" priority="2" stopIfTrue="1" operator="equal">
      <formula>$G98</formula>
    </cfRule>
  </conditionalFormatting>
  <conditionalFormatting sqref="G113">
    <cfRule type="cellIs" dxfId="0" priority="1" stopIfTrue="1" operator="equal">
      <formula>$G111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КПК3117670</vt:lpstr>
      <vt:lpstr>КПК3117670!Область_печати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2025-01-17T12:11:59Z</cp:lastPrinted>
  <dcterms:created xsi:type="dcterms:W3CDTF">2016-08-15T09:54:21Z</dcterms:created>
  <dcterms:modified xsi:type="dcterms:W3CDTF">2025-01-27T09:29:38Z</dcterms:modified>
</cp:coreProperties>
</file>