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3250" windowHeight="12570"/>
  </bookViews>
  <sheets>
    <sheet name="паспорт 26.04" sheetId="20" r:id="rId1"/>
    <sheet name="паспорт з 13.10.2022" sheetId="4" state="hidden" r:id="rId2"/>
    <sheet name="звіт з 01.01.2020" sheetId="3" state="hidden" r:id="rId3"/>
  </sheets>
  <definedNames>
    <definedName name="_xlnm.Print_Area" localSheetId="2">'звіт з 01.01.2020'!$A$1:$M$75</definedName>
    <definedName name="_xlnm.Print_Area" localSheetId="0">'паспорт 26.04'!$A$1:$G$438</definedName>
    <definedName name="_xlnm.Print_Area" localSheetId="1">'паспорт з 13.10.2022'!$A$1:$G$354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55" i="20"/>
  <c r="F403"/>
  <c r="G96"/>
  <c r="F96"/>
  <c r="F352"/>
  <c r="F354" s="1"/>
  <c r="G354" s="1"/>
  <c r="G350"/>
  <c r="G348"/>
  <c r="F343"/>
  <c r="F345" s="1"/>
  <c r="G345" s="1"/>
  <c r="G341"/>
  <c r="G339"/>
  <c r="F334"/>
  <c r="F336" s="1"/>
  <c r="G336" s="1"/>
  <c r="G332"/>
  <c r="G330"/>
  <c r="F325"/>
  <c r="F327" s="1"/>
  <c r="G327" s="1"/>
  <c r="G323"/>
  <c r="G321"/>
  <c r="F245"/>
  <c r="F171"/>
  <c r="G334" l="1"/>
  <c r="G352"/>
  <c r="G343"/>
  <c r="G325"/>
  <c r="F425" l="1"/>
  <c r="G425" s="1"/>
  <c r="G423"/>
  <c r="G421"/>
  <c r="F416"/>
  <c r="G416" s="1"/>
  <c r="G414"/>
  <c r="G412"/>
  <c r="G405"/>
  <c r="F407"/>
  <c r="G407" s="1"/>
  <c r="F398"/>
  <c r="G398" s="1"/>
  <c r="G396"/>
  <c r="G394"/>
  <c r="F389"/>
  <c r="G389" s="1"/>
  <c r="G387"/>
  <c r="G385"/>
  <c r="F380"/>
  <c r="G380" s="1"/>
  <c r="G378"/>
  <c r="G376"/>
  <c r="F371"/>
  <c r="G371" s="1"/>
  <c r="G369"/>
  <c r="G367"/>
  <c r="G360"/>
  <c r="F358"/>
  <c r="F362" s="1"/>
  <c r="G362" s="1"/>
  <c r="F355"/>
  <c r="E65" s="1"/>
  <c r="F65" s="1"/>
  <c r="F316"/>
  <c r="F318" s="1"/>
  <c r="G318" s="1"/>
  <c r="G314"/>
  <c r="G312"/>
  <c r="F307"/>
  <c r="F309" s="1"/>
  <c r="G309" s="1"/>
  <c r="G305"/>
  <c r="G303"/>
  <c r="F289"/>
  <c r="F291" s="1"/>
  <c r="G291" s="1"/>
  <c r="G287"/>
  <c r="G285"/>
  <c r="G279"/>
  <c r="G277"/>
  <c r="G276"/>
  <c r="F274"/>
  <c r="F280" s="1"/>
  <c r="G280" s="1"/>
  <c r="G271"/>
  <c r="G269"/>
  <c r="G267"/>
  <c r="G265"/>
  <c r="F260"/>
  <c r="F262" s="1"/>
  <c r="G262" s="1"/>
  <c r="G259"/>
  <c r="G257"/>
  <c r="G256"/>
  <c r="G254"/>
  <c r="G251"/>
  <c r="F249"/>
  <c r="G249" s="1"/>
  <c r="G247"/>
  <c r="G245"/>
  <c r="F239"/>
  <c r="F242" s="1"/>
  <c r="G242" s="1"/>
  <c r="G236"/>
  <c r="G234"/>
  <c r="F229"/>
  <c r="F231" s="1"/>
  <c r="G231" s="1"/>
  <c r="G227"/>
  <c r="G225"/>
  <c r="F220"/>
  <c r="F222" s="1"/>
  <c r="G222" s="1"/>
  <c r="G218"/>
  <c r="G216"/>
  <c r="F211"/>
  <c r="F213" s="1"/>
  <c r="G213" s="1"/>
  <c r="G209"/>
  <c r="G207"/>
  <c r="F202"/>
  <c r="F204" s="1"/>
  <c r="G204" s="1"/>
  <c r="G200"/>
  <c r="G198"/>
  <c r="F193"/>
  <c r="F195" s="1"/>
  <c r="G195" s="1"/>
  <c r="G191"/>
  <c r="G189"/>
  <c r="F184"/>
  <c r="F186" s="1"/>
  <c r="G186" s="1"/>
  <c r="G182"/>
  <c r="G180"/>
  <c r="F175"/>
  <c r="F177" s="1"/>
  <c r="G177" s="1"/>
  <c r="G173"/>
  <c r="G171"/>
  <c r="F166"/>
  <c r="F168" s="1"/>
  <c r="G168" s="1"/>
  <c r="G164"/>
  <c r="G162"/>
  <c r="F157"/>
  <c r="F159" s="1"/>
  <c r="G159" s="1"/>
  <c r="G155"/>
  <c r="G153"/>
  <c r="F148"/>
  <c r="F150" s="1"/>
  <c r="G150" s="1"/>
  <c r="G146"/>
  <c r="G144"/>
  <c r="F139"/>
  <c r="F141" s="1"/>
  <c r="G141" s="1"/>
  <c r="G137"/>
  <c r="G135"/>
  <c r="F130"/>
  <c r="F132" s="1"/>
  <c r="G132" s="1"/>
  <c r="G128"/>
  <c r="G126"/>
  <c r="F121"/>
  <c r="F123" s="1"/>
  <c r="G123" s="1"/>
  <c r="G119"/>
  <c r="G117"/>
  <c r="F112"/>
  <c r="F114" s="1"/>
  <c r="G114" s="1"/>
  <c r="G110"/>
  <c r="G108"/>
  <c r="F103"/>
  <c r="F105" s="1"/>
  <c r="G105" s="1"/>
  <c r="G101"/>
  <c r="G99"/>
  <c r="G95"/>
  <c r="F93"/>
  <c r="G93" s="1"/>
  <c r="G91"/>
  <c r="G89"/>
  <c r="F89"/>
  <c r="G86"/>
  <c r="F86"/>
  <c r="E72"/>
  <c r="F71"/>
  <c r="F70"/>
  <c r="F69"/>
  <c r="F68"/>
  <c r="F67"/>
  <c r="F66"/>
  <c r="F64"/>
  <c r="F63"/>
  <c r="F62"/>
  <c r="F61"/>
  <c r="F60"/>
  <c r="E60"/>
  <c r="F59"/>
  <c r="F58"/>
  <c r="F57"/>
  <c r="F56"/>
  <c r="F55"/>
  <c r="F54"/>
  <c r="F53"/>
  <c r="F52"/>
  <c r="F51"/>
  <c r="F50"/>
  <c r="F49"/>
  <c r="F48"/>
  <c r="F47"/>
  <c r="F46"/>
  <c r="E45"/>
  <c r="F45" s="1"/>
  <c r="F44"/>
  <c r="E43"/>
  <c r="F43" s="1"/>
  <c r="G239" l="1"/>
  <c r="G103"/>
  <c r="G112"/>
  <c r="G121"/>
  <c r="G130"/>
  <c r="G139"/>
  <c r="G148"/>
  <c r="G157"/>
  <c r="G166"/>
  <c r="G274"/>
  <c r="G403"/>
  <c r="F72" s="1"/>
  <c r="G184"/>
  <c r="G193"/>
  <c r="G202"/>
  <c r="G211"/>
  <c r="G220"/>
  <c r="G229"/>
  <c r="E73"/>
  <c r="G175"/>
  <c r="F73"/>
  <c r="G289"/>
  <c r="G307"/>
  <c r="G316"/>
  <c r="G358"/>
  <c r="F193" i="4" l="1"/>
  <c r="F197"/>
  <c r="F46" l="1"/>
  <c r="E72" l="1"/>
  <c r="F72" s="1"/>
  <c r="G344"/>
  <c r="F342"/>
  <c r="G342" s="1"/>
  <c r="G340"/>
  <c r="G338"/>
  <c r="F319"/>
  <c r="E69" s="1"/>
  <c r="G316"/>
  <c r="G312"/>
  <c r="G314"/>
  <c r="F274"/>
  <c r="E68" l="1"/>
  <c r="F68" s="1"/>
  <c r="G310"/>
  <c r="E64"/>
  <c r="F64" s="1"/>
  <c r="E62"/>
  <c r="E57"/>
  <c r="F57" s="1"/>
  <c r="F329"/>
  <c r="G335"/>
  <c r="G331"/>
  <c r="F333" l="1"/>
  <c r="E71"/>
  <c r="E70" s="1"/>
  <c r="F62"/>
  <c r="G329"/>
  <c r="G333" l="1"/>
  <c r="G326" s="1"/>
  <c r="F326"/>
  <c r="F70"/>
  <c r="F71"/>
  <c r="G325"/>
  <c r="G321"/>
  <c r="E67"/>
  <c r="F67" s="1"/>
  <c r="E66"/>
  <c r="F66" s="1"/>
  <c r="G307"/>
  <c r="G303"/>
  <c r="G305"/>
  <c r="G298"/>
  <c r="G294"/>
  <c r="G296"/>
  <c r="F283"/>
  <c r="E65" s="1"/>
  <c r="F65" s="1"/>
  <c r="G289"/>
  <c r="G285"/>
  <c r="F278"/>
  <c r="G278" s="1"/>
  <c r="E63"/>
  <c r="F63" s="1"/>
  <c r="G280"/>
  <c r="G276"/>
  <c r="G274"/>
  <c r="G271"/>
  <c r="G267"/>
  <c r="G265"/>
  <c r="G262"/>
  <c r="G258"/>
  <c r="G256"/>
  <c r="G260"/>
  <c r="G253"/>
  <c r="G249"/>
  <c r="F238"/>
  <c r="E60" s="1"/>
  <c r="F60" s="1"/>
  <c r="G244"/>
  <c r="G240"/>
  <c r="E59"/>
  <c r="F59" s="1"/>
  <c r="G235"/>
  <c r="G231"/>
  <c r="F202"/>
  <c r="E56" l="1"/>
  <c r="F56" s="1"/>
  <c r="F190"/>
  <c r="F242"/>
  <c r="G242" s="1"/>
  <c r="F287"/>
  <c r="G287" s="1"/>
  <c r="E55"/>
  <c r="G233"/>
  <c r="G251"/>
  <c r="E61"/>
  <c r="F61" s="1"/>
  <c r="F323"/>
  <c r="G323" s="1"/>
  <c r="F69"/>
  <c r="G269"/>
  <c r="G283"/>
  <c r="G319"/>
  <c r="G301"/>
  <c r="G292"/>
  <c r="G247"/>
  <c r="G238"/>
  <c r="G229"/>
  <c r="G208"/>
  <c r="F206"/>
  <c r="G206" s="1"/>
  <c r="G204"/>
  <c r="G202"/>
  <c r="G199"/>
  <c r="G197"/>
  <c r="G195"/>
  <c r="G193"/>
  <c r="G226"/>
  <c r="G222"/>
  <c r="G217"/>
  <c r="G215"/>
  <c r="G213"/>
  <c r="G211"/>
  <c r="G189"/>
  <c r="G187"/>
  <c r="G180"/>
  <c r="G176"/>
  <c r="G171"/>
  <c r="G167"/>
  <c r="G162"/>
  <c r="G158"/>
  <c r="F55" l="1"/>
  <c r="G160"/>
  <c r="E50"/>
  <c r="G178"/>
  <c r="E52"/>
  <c r="F52" s="1"/>
  <c r="G224"/>
  <c r="E58"/>
  <c r="E54" s="1"/>
  <c r="E73" s="1"/>
  <c r="G169"/>
  <c r="E51"/>
  <c r="F51" s="1"/>
  <c r="G185"/>
  <c r="E53"/>
  <c r="F53" s="1"/>
  <c r="G190"/>
  <c r="G220"/>
  <c r="G165"/>
  <c r="G183"/>
  <c r="G174"/>
  <c r="G156"/>
  <c r="F58" l="1"/>
  <c r="F54"/>
  <c r="E42"/>
  <c r="F42" s="1"/>
  <c r="F50"/>
  <c r="G153"/>
  <c r="G151"/>
  <c r="G149"/>
  <c r="G141"/>
  <c r="G138"/>
  <c r="G112"/>
  <c r="G109"/>
  <c r="G113"/>
  <c r="G115"/>
  <c r="G110"/>
  <c r="F98"/>
  <c r="F100" s="1"/>
  <c r="F89"/>
  <c r="F93" s="1"/>
  <c r="G104"/>
  <c r="G102"/>
  <c r="F44"/>
  <c r="G118" l="1"/>
  <c r="G107"/>
  <c r="G100"/>
  <c r="G98"/>
  <c r="F45" l="1"/>
  <c r="F49"/>
  <c r="F48"/>
  <c r="F47"/>
  <c r="G147"/>
  <c r="G144"/>
  <c r="G142"/>
  <c r="G139"/>
  <c r="G136"/>
  <c r="G133"/>
  <c r="G131"/>
  <c r="G129"/>
  <c r="G127"/>
  <c r="G124"/>
  <c r="G122"/>
  <c r="G120"/>
  <c r="G93" l="1"/>
  <c r="G95"/>
  <c r="G91"/>
  <c r="F43" l="1"/>
  <c r="F73" l="1"/>
  <c r="G89"/>
</calcChain>
</file>

<file path=xl/sharedStrings.xml><?xml version="1.0" encoding="utf-8"?>
<sst xmlns="http://schemas.openxmlformats.org/spreadsheetml/2006/main" count="1505" uniqueCount="560">
  <si>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</si>
  <si>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</si>
  <si>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</si>
  <si>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</si>
  <si>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</si>
  <si>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</si>
  <si>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</si>
  <si>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</si>
  <si>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</si>
  <si>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</si>
  <si>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</si>
  <si>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</si>
  <si>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</si>
  <si>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</si>
  <si>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</si>
  <si>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</si>
  <si>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</si>
  <si>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</si>
  <si>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</si>
  <si>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</si>
  <si>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</si>
  <si>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</si>
  <si>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</si>
  <si>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</si>
  <si>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</si>
  <si>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</si>
  <si>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</si>
  <si>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</si>
  <si>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</si>
  <si>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</si>
  <si>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</si>
  <si>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</si>
  <si>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</si>
  <si>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</si>
  <si>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</si>
  <si>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</si>
  <si>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</si>
  <si>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</si>
  <si>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</si>
  <si>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</si>
  <si>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</si>
  <si>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</si>
  <si>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</si>
  <si>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</si>
  <si>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</si>
  <si>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</si>
  <si>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</si>
  <si>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</si>
  <si>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</si>
  <si>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</si>
  <si>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</si>
  <si>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</si>
  <si>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</si>
  <si>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</si>
  <si>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</si>
  <si>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</si>
  <si>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</si>
  <si>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</si>
  <si>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</si>
  <si>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</si>
  <si>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</si>
  <si>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</si>
  <si>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</si>
  <si>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</si>
  <si>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</si>
  <si>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</si>
  <si>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</si>
  <si>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</si>
  <si>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</si>
  <si>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</si>
  <si>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</si>
  <si>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</si>
  <si>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</si>
  <si>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</si>
  <si>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</si>
  <si>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</si>
  <si>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</si>
  <si>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</si>
  <si>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</si>
  <si>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</si>
  <si>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</si>
  <si>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</si>
  <si>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</si>
  <si>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 xml:space="preserve"> </t>
  </si>
  <si>
    <t xml:space="preserve"> Управління комунального господарства Коломийської міської ради</t>
  </si>
  <si>
    <t>Управління комунального господарства Коломийської міської ради</t>
  </si>
  <si>
    <t>Мета бюджетної програми :</t>
  </si>
  <si>
    <t>Розрахунок</t>
  </si>
  <si>
    <t>%</t>
  </si>
  <si>
    <t>грн</t>
  </si>
  <si>
    <t>0490</t>
  </si>
  <si>
    <t>Реалізація інших заходів щодо соціально-економічного розвитку територій</t>
  </si>
  <si>
    <t xml:space="preserve"> Забезпечення розвитку інфраструктури території</t>
  </si>
  <si>
    <t>– здійснення заходів, які сприяють соціально-економічному розвитку адміністративно-територіальної одиниці</t>
  </si>
  <si>
    <t xml:space="preserve">–  забезпечення розвитку інфраструктури території </t>
  </si>
  <si>
    <t xml:space="preserve">1. Забезпечення розвитку інфраструктури території </t>
  </si>
  <si>
    <t>грн.</t>
  </si>
  <si>
    <t>од.</t>
  </si>
  <si>
    <t>кошторис проекту</t>
  </si>
  <si>
    <t>0953000000</t>
  </si>
  <si>
    <t>Наказ</t>
  </si>
  <si>
    <r>
      <t>___</t>
    </r>
    <r>
      <rPr>
        <u/>
        <sz val="12"/>
        <color rgb="FF000000"/>
        <rFont val="Times New Roman"/>
        <family val="1"/>
        <charset val="204"/>
      </rPr>
      <t>від ______________________</t>
    </r>
    <r>
      <rPr>
        <sz val="12"/>
        <color indexed="8"/>
        <rFont val="Times New Roman"/>
        <family val="1"/>
        <charset val="204"/>
      </rPr>
      <t>_ N ________</t>
    </r>
  </si>
  <si>
    <t>1.1.</t>
  </si>
  <si>
    <t>1.2.</t>
  </si>
  <si>
    <t>1.3.</t>
  </si>
  <si>
    <t>план робіт</t>
  </si>
  <si>
    <t>1.4.</t>
  </si>
  <si>
    <t>1.5.</t>
  </si>
  <si>
    <t>1.6.</t>
  </si>
  <si>
    <t>1.7.</t>
  </si>
  <si>
    <t>Провести нове будівництво водопроводу від вул.Гордієнка до вул.Косачівської в м.Коломиї</t>
  </si>
  <si>
    <t>Обсяг видатків на нове будівництво водопроводу від вул.Гордієнка до вул.Косачівської</t>
  </si>
  <si>
    <t>відсоток виконання завдання по новому будівництву водопроводу від вул.Гордієнка до вул.Косачівської</t>
  </si>
  <si>
    <t>м</t>
  </si>
  <si>
    <t>Провести нове будівництво майданчика  для системи підземного збору і зберігання сміття  в м.Коломиї</t>
  </si>
  <si>
    <t>Обсяг видатків на нове будівництво майданчика  для системи підземного збору і зберігання сміття</t>
  </si>
  <si>
    <t>кількість майданчиків для системи підземного збору і зберігання сміття , які планується побудувати</t>
  </si>
  <si>
    <t xml:space="preserve">середня вартість будівництва 1 майданчика для системи підземного збору і зберігання сміття </t>
  </si>
  <si>
    <t>відсоток виконання завдання по бу-дівництві майданчика для системи підземного збору і зберігання сміття  в м.Коломиї</t>
  </si>
  <si>
    <t>протяжність водопроводу від вул.Гордієнка до вул.Косачівської, який планується побудувати</t>
  </si>
  <si>
    <t>середня вартість будівництва 1 м водопроводу від вул.Гордієнка до вул.Косачівської</t>
  </si>
  <si>
    <t>Провести нове будівництво каналізаційної мережі по вул.Білейчука в с.Воскресинці Коломийської територіальної громади</t>
  </si>
  <si>
    <t>Обсяг видатків на нове будівництво каналізаційної мережі по вул.Білейчука в с.Воскресинці Коломийської територіальної громади</t>
  </si>
  <si>
    <t>кількість робочих проектів, необхідних для нового будівництва каналізаційної мережі по вул.Білейчука в с.Воскресинці Коломийської територіальної громади</t>
  </si>
  <si>
    <t>середня вартість виготовлення 1 проекту на нове будівництво каналізаційної мережі по вул.Білейчука в с.Воскресинці Коломийської територіальної громади</t>
  </si>
  <si>
    <t>відсоток виконання завдання по новому будівництву каналізаційної мережі по вул.Білейчука в с.Воскресинці Коломийської територіальної громади</t>
  </si>
  <si>
    <r>
      <t>бюджетної програми місцевого бюджету на _</t>
    </r>
    <r>
      <rPr>
        <b/>
        <u/>
        <sz val="12"/>
        <color indexed="8"/>
        <rFont val="Times New Roman"/>
        <family val="1"/>
        <charset val="204"/>
      </rPr>
      <t>2022</t>
    </r>
    <r>
      <rPr>
        <b/>
        <sz val="12"/>
        <color indexed="8"/>
        <rFont val="Times New Roman"/>
        <family val="1"/>
        <charset val="204"/>
      </rPr>
      <t>___ рік</t>
    </r>
  </si>
  <si>
    <t>Провести нове будівництво каналізаційних мереж по вул.Франка в м.Коломия</t>
  </si>
  <si>
    <t>Провести нове будівництво каналізаційної мережі по вул.Станіславського, вул.Паторжинського вул.Григоренка в м.Коломиї</t>
  </si>
  <si>
    <t>Нове будівництво каналізаційної мережі по вул. Довбуша від будинку №84 до вул.Майданського в м. Коломиї</t>
  </si>
  <si>
    <t>1.1.Провести нове будівництво майданчика  для системи підземного збору і зберігання сміття  в м.Коломиї</t>
  </si>
  <si>
    <t>1.2.Провести нове будівництво водопроводу від вул.Гордієнка до вул.Косачівської в м.Коломиї</t>
  </si>
  <si>
    <t>1.3.Провести нове будівництво каналізаційної мережі по вул.Білейчука в с.Воскресинці Коломийської територіальної громади</t>
  </si>
  <si>
    <t xml:space="preserve">Протяжність каналізації, яку планується побудувати по вул.Білейчука в с.Воскресинці </t>
  </si>
  <si>
    <t xml:space="preserve">середня вартість будівництва 1 м.п. каналізаційної мережі  по вул.Білейчука в с.Воскресинці </t>
  </si>
  <si>
    <t>Провести нове будівництво каналізаційної мережі по вул. Спортивній та вул. Молодіжній у с. Королівка Коломийської територіальної громади (в тому числі виготовлення проектно – кошторисної документації)</t>
  </si>
  <si>
    <t>Кількість проектно-кошторисної документації, яку планується виготовити для проведення будівництва каналізаційної мережі по вул. Спортивній та вул. Молодіжній у с. Королівка Коломийської територіальної громади</t>
  </si>
  <si>
    <t xml:space="preserve">Обсяг видатків  на проведення нового будівництва каналізаційної мережі по вул. Спортивній та вул. Молодіжній у с. Королівка Коломийської територіальної громади (в тому числі виготовлення проектно – кошторисної документації) </t>
  </si>
  <si>
    <t>середня вартість виготовлення 1 проектно-кошторисної документації для будівництва каналізаційної мережі по вул. Спортивній та вул. Молодіжній у с. Королівка</t>
  </si>
  <si>
    <t>відсоток  виконання завдання по новому будівництві каналізаційної мережі по вул. Спортивній та вул. Молодіжній у с. Королівка</t>
  </si>
  <si>
    <t>Обсяг видатків  на проведення нового будівництва каналізаційної мережі по вул. Франка</t>
  </si>
  <si>
    <t>середня вартість будівництва 1 м каналізаційної мережі по вул.Франка</t>
  </si>
  <si>
    <t>відсоток  виконання завдання по новому будівництві каналізаційної мережі по вул.Франка</t>
  </si>
  <si>
    <t>1.6. Провести нове будівництво каналізаційної мережі по вул.Станіславського, вул.Паторжинського вул.Григоренка в м.Коломиї</t>
  </si>
  <si>
    <t>Обсяг видатків  на проведення нового будівництва каналізаційної мережі по вул.Станіславського, вул.Паторжинського вул.Григоренка в м.Коломиї</t>
  </si>
  <si>
    <t>Кількість проектно-кошторисної документації, яку планується виготовити для проведення будівництва каналізаційної мережі по вул.Станіславського, вул.Паторжинського вул.Григоренка в м.Коломиї</t>
  </si>
  <si>
    <t>середня вартість будівництва 1 м каналізаційної мережі по вул.Станіславського, вул.Паторжинського вул.Григоренка в м.Коломиї</t>
  </si>
  <si>
    <t>середня вартість виготовлення 1 проектно-кошторисної документації для будівництва каналізаційної мережі по вул.Станіславського, вул.Паторжинського вул.Григоренка в м.Коломиї</t>
  </si>
  <si>
    <t>розрахунок</t>
  </si>
  <si>
    <t>відсоток  виконання завдання по новому будівництві каналізаційної мережі по вул.Станіславського, вул.Паторжинського вул.Григоренка в м.Коломиї</t>
  </si>
  <si>
    <t>протяжність каналізаційної мережі по вул.Станіславського, вул.Паторжинського вул.Григоренка в м.Коломиї, яку планується побудувати</t>
  </si>
  <si>
    <t>1.7.Нове будівництво каналізаційної мережі по вул. Довбуша від будинку №84 до вул.Майданського в м. Коломиї</t>
  </si>
  <si>
    <t>Обсяг видатків  на проведення нового будівництва каналізаційної мережі по вул. Довбуша від будинку №84 до вул.Майданського в м. Коломиї</t>
  </si>
  <si>
    <t>відсоток  виконання завдання по новому будівництві каналізаційної мережі по вул. Довбуша від будинку №84 до вул.Майданського в м. Коломиї</t>
  </si>
  <si>
    <t>рішення міської ради від 21.12.2022 р.№1659-25/2021</t>
  </si>
  <si>
    <t>1.4. Провести нове будівництво каналізаційної мережі по вул. Спортивній та вул. Молодіжній у с. Королівка Коломийської територіальної громади (в тому числі виготовлення проектно – кошторисної документації)</t>
  </si>
  <si>
    <t>Провести нове будівництво водопроводу від буд.№21а до буд.№55 по вул.Шарлая в м.Коломиї</t>
  </si>
  <si>
    <t>1.8.</t>
  </si>
  <si>
    <t>Обсяг видатків на нове будівництво водопроводу від буд.№21а до буд.№55 по вул.Шарлая</t>
  </si>
  <si>
    <t>Кошторис видатків</t>
  </si>
  <si>
    <t>відсоток виконання завдання по новому будівництву водопроводу від буд.№21а до буд.№55 по вул.Шарлая</t>
  </si>
  <si>
    <t>кількість робочих проектів, необхідних для нового будівництва водопроводу від буд.№21а до буд.№55 по вул.Шарлая,які підлягають експертизі</t>
  </si>
  <si>
    <t>середня вартість виготовлення 1 експертизи по проекту на нове будівництво водопроводу від буд.№21а до буд.№55 по вул.Шарлая</t>
  </si>
  <si>
    <t>Обсяг видатків на нове будівництво водопроводу по вул.Топоровського</t>
  </si>
  <si>
    <t>відсоток виконання завдання по новому будівництву водопроводу по вул.Топоровського</t>
  </si>
  <si>
    <t>кількість робочих проектів, необхідних для нового будівництва водопроводу по вул.Топоровського,які підлягають експертизі</t>
  </si>
  <si>
    <t>середня вартість виготовлення 1 експертизи по проекту на нове будівництво водопроводу по вул.Топоровського</t>
  </si>
  <si>
    <t>1.9.</t>
  </si>
  <si>
    <t>Провести нове будівництво водопроводу по вул.Топоровського в м.Коломиї</t>
  </si>
  <si>
    <t>Обсяг видатків на нове будівництво водопроводу по вул.Павлюка, Дорошенка, Граничній</t>
  </si>
  <si>
    <t>відсоток виконання завдання по новому будівництву водопроводу по вул.Павлюка, Дорошенка, Граничній</t>
  </si>
  <si>
    <t>1.10.Провести нове будівництво водопроводу по вул.Павлюка, Дорошенка, Граничній в м.Коломиї</t>
  </si>
  <si>
    <t>середня вартість виготовлення 1 експертизи по проекту на нове будівництво водопроводу по вул.Павлюка, Дорошенка, Граничній</t>
  </si>
  <si>
    <t>середня вартість будівництва 1 м водопроводу в с.Королівка</t>
  </si>
  <si>
    <t>1.11.</t>
  </si>
  <si>
    <t>1.10.</t>
  </si>
  <si>
    <t>Провести нове будівництво водопроводу по вул.Павлюка, Дорошенка, Граничній в м.Коломиї</t>
  </si>
  <si>
    <t>Обсяг видатків на: Капітальний ремонт  будівлі КНП "Коломийська центральна районна лікарня" Коломийської міської ради за адресою: місто Коломия, вулиця Родини Крушельницьких,26</t>
  </si>
  <si>
    <t>Кошторис</t>
  </si>
  <si>
    <t>Кількість об'єктів, на яких планується провести капітальний ремонт:Капітальний ремонт  будівлі КНП "Коломийська центральна районна лікарня" Коломийської міської ради за адресою: місто Коломия, вулиця Родини Крушельницьких,26</t>
  </si>
  <si>
    <t>шт</t>
  </si>
  <si>
    <t>План робіт</t>
  </si>
  <si>
    <t>Середня вартість капітального ремонту по об'єкту:Капітальний ремонт  будівлі КНП "Коломийська центральна районна лікарня" Коломийської міської ради за адресою: місто Коломия, вулиця Родини Крушельницьких,26</t>
  </si>
  <si>
    <t>Рівень готовності об'єкта:Капітальний ремонт  будівлі КНП "Коломийська центральна районна лікарня" Коломийської міської ради за адресою: місто Коломия, вулиця Родини Крушельницьких,26</t>
  </si>
  <si>
    <t>Обсяг видатків на: Капітальний ремонт будівлі КНП Коломийська ЦРЛ Коломийської міської ради , СП "Дитяча лікарня" за адресою: місто Коломия, вулиця Родини Крушельницьких,28</t>
  </si>
  <si>
    <t>Кількість об'єктів, на яких планується провести капітальний ремонт:Капітальний ремонт будівлі КНП Коломийська ЦРЛ Коломийської міської ради , СП "Дитяча лікарня" за адресою: місто Коломия, вулиця Родини Крушельницьких,28</t>
  </si>
  <si>
    <t>Середня вартість капітального ремонту по об'єкту:Капітальний ремонт будівлі КНП Коломийська ЦРЛ Коломийської міської ради , СП "Дитяча лікарня" за адресою: місто Коломия, вулиця Родини Крушельницьких,28</t>
  </si>
  <si>
    <t>Рівень готовності об'єкта:Капітальний ремонт будівлі КНП Коломийська ЦРЛ Коломийської міської ради , СП "Дитяча лікарня" за адресою: місто Коломия, вулиця Родини Крушельницьких,28</t>
  </si>
  <si>
    <t>2.Капітальний ремонт обєктів</t>
  </si>
  <si>
    <t>Обсяг видатків на: Капітальний ремонт харчоблоку Коломийського ліцею №5 імені Т.Г.Шевченка на проспекті М.Грушевського,64 у місті Коломиї Івано-Франківської області</t>
  </si>
  <si>
    <t>2.1. Капітальний ремонт харчоблоку Коломийського ліцею №5 імені Т.Г.Шевченка на проспекті М.Грушевського,64 у місті Коломиї Івано-Франківської області</t>
  </si>
  <si>
    <t>Кількість об'єктів, на яких планується провести капітальний ремонт:Капітальний ремонт харчоблоку Коломийського ліцею №5 імені Т.Г.Шевченка на проспекті М.Грушевського,64 у місті Коломиї Івано-Франківської області</t>
  </si>
  <si>
    <t>Середня вартість капітального ремонту по об'єкту:Капітальний ремонт харчоблоку Коломийського ліцею №5 імені Т.Г.Шевченка на проспекті М.Грушевського,64 у місті Коломиї Івано-Франківської області</t>
  </si>
  <si>
    <t>Рівень готовності об'єкта:Капітальний ремонт харчоблоку Коломийського ліцею №5 імені Т.Г.Шевченка на проспекті М.Грушевського,64 у місті Коломиї Івано-Франківської області</t>
  </si>
  <si>
    <t>2.3. Капітальний ремонт  будівлі КНП "Коломийська центральна районна лікарня" Коломийської міської ради за адресою: місто Коломия, вулиця Родини Крушельницьких,26</t>
  </si>
  <si>
    <t>2.4.Капітальний ремонт будівлі КНП Коломийська ЦРЛ Коломийської міської ради , СП "Дитяча лікарня" за адресою: місто Коломия, вулиця Родини Крушельницьких,28</t>
  </si>
  <si>
    <t>2.5.Капітальний ремонт в приміщенні будинку культури на вулиці Перемоги,24 у селі Корнич Коломийського району  Івано-Франківської області</t>
  </si>
  <si>
    <t>Обсяг видатків на: Капітальний ремонт в приміщенні будинку культури на вулиці Перемоги,24 у селі Корнич Коломийського району  Івано-Франківської області</t>
  </si>
  <si>
    <t>Кількість об'єктів, на яких планується провести капітальний ремонт:Капітальний ремонт в приміщенні будинку культури на вулиці Перемоги,24 у селі Корнич Коломийського району  Івано-Франківської області</t>
  </si>
  <si>
    <t>Середня вартість капітального ремонту по об'єкту:Капітальний ремонт в приміщенні будинку культури на вулиці Перемоги,24 у селі Корнич Коломийського району  Івано-Франківської області</t>
  </si>
  <si>
    <t>Рівень готовності об'єкта:Капітальний ремонт в приміщенні будинку культури на вулиці Перемоги,24 у селі Корнич Коломийського району  Івано-Франківської області</t>
  </si>
  <si>
    <t>Обсяг видатків на: Капітальний ремонт нежитлової будівлі на вулиці С.Петлюри,85А  в місті Коломиї Івано-Франківської області</t>
  </si>
  <si>
    <t>Кількість об'єктів, на яких планується провести капітальний ремонт:Капітальний ремонт нежитлової будівлі на вулиці С.Петлюри,85А  в місті Коломиї Івано-Франківської області</t>
  </si>
  <si>
    <t>Середня вартість капітального ремонту по об'єкту:Капітальний ремонт нежитлової будівлі на вулиці С.Петлюри,85А  в місті Коломиї Івано-Франківської області</t>
  </si>
  <si>
    <t>Рівень готовності об'єкта:Капітальний ремонт нежитлової будівлі на вулиці С.Петлюри,85А  в місті Коломиї Івано-Франківської області</t>
  </si>
  <si>
    <t>Обсяг видатків на: Капітальний ремонт в приміщенні адміністративного будинку на вулиці Центральній, 8а у селі Іванівці Коломийського району Івано-Франківської області</t>
  </si>
  <si>
    <t>Кількість об'єктів, на яких планується провести капітальний ремонт:Капітальний ремонт в приміщенні адміністративного будинку на вулиці Центральній, 8а у селі Іванівці Коломийського району Івано-Франківської області</t>
  </si>
  <si>
    <t>Середня вартість капітального ремонту по об'єкту:Капітальний ремонт в приміщенні адміністративного будинку на вулиці Центральній, 8а у селі Іванівці Коломийського району Івано-Франківської області</t>
  </si>
  <si>
    <t>Рівень готовності об'єкта:Капітальний ремонт в приміщенні адміністративного будинку на вулиці Центральній, 8а у селі Іванівці Коломийського району Івано-Франківської області</t>
  </si>
  <si>
    <t>Обсяг видатків на: Капітальний ремонт фасаду будівлі на вулиці Привокзальній,2 у місті Коломиї Івано-Франківської області</t>
  </si>
  <si>
    <t>Кількість об'єктів, на яких планується провести капітальний ремонт:Капітальний ремонт фасаду будівлі на вулиці Привокзальній,2 у місті Коломиї Івано-Франківської області</t>
  </si>
  <si>
    <t>Середня вартість капітального ремонту по об'єкту:Капітальний ремонт фасаду будівлі на вулиці Привокзальній,2 у місті Коломиї Івано-Франківської області</t>
  </si>
  <si>
    <t>Рівень готовності об'єкта:Капітальний ремонт фасаду будівлі на вулиці Привокзальній,2 у місті Коломиї Івано-Франківської області</t>
  </si>
  <si>
    <t>Обсяг видатків на: Капітальний ремонт фасаду будівлі на вулиці Українській, 68Б у селі Саджавка Надвірнянського району Івано-Франківської області</t>
  </si>
  <si>
    <t>Кількість об'єктів, на яких планується провести капітальний ремонт:Капітальний ремонт фасаду будівлі на вулиці Українській, 68Б у селі Саджавка Надвірнянського району Івано-Франківської області</t>
  </si>
  <si>
    <t>Середня вартість капітального ремонту по об'єкту:Капітальний ремонт фасаду будівлі на вулиці Українській, 68Б у селі Саджавка Надвірнянського району Івано-Франківської області</t>
  </si>
  <si>
    <t>Рівень готовності об'єкта:Капітальний ремонт фасаду будівлі на вулиці Українській, 68Б у селі Саджавка Надвірнянського району Івано-Франківської області</t>
  </si>
  <si>
    <t>Обсяг видатків на: Капітальний ремонт нежитлового приміщення центру надання адміністративних послуг по площі Привокзальній, 2А/1 в місті Коломиї</t>
  </si>
  <si>
    <t>Кількість об'єктів, на яких планується провести капітальний ремонт:Капітальний ремонт нежитлового приміщення центру надання адміністративних послуг по площі Привокзальній, 2А/1 в місті Коломиї</t>
  </si>
  <si>
    <t>Середня вартість капітального ремонту по об'єкту:Капітальний ремонт нежитлового приміщення центру надання адміністративних послуг по площі Привокзальній, 2А/1 в місті Коломиї</t>
  </si>
  <si>
    <t>Рівень готовності об'єкта:Капітальний ремонт нежитлового приміщення центру надання адміністративних послуг по площі Привокзальній, 2А/1 в місті Коломиї</t>
  </si>
  <si>
    <t>Обсяг видатків на: Капітальний ремонт горища будівлі на проспекті М.Грушевського,1 у місті Коломиї Івано-Франківської області</t>
  </si>
  <si>
    <t>Кількість об'єктів, на яких планується провести капітальний ремонт:Капітальний ремонт горища будівлі на проспекті М.Грушевського,1 у місті Коломиї Івано-Франківської області</t>
  </si>
  <si>
    <t>Середня вартість капітального ремонту по об'єкту:Капітальний ремонт горища будівлі на проспекті М.Грушевського,1 у місті Коломиї Івано-Франківської області</t>
  </si>
  <si>
    <t>Рівень готовності об'єкта:Капітальний ремонт горища будівлі на проспекті М.Грушевського,1 у місті Коломиї Івано-Франківської області</t>
  </si>
  <si>
    <t>2.2. Капітальний ремонт харчоблоку Коломийської філії №6 імені Героя України Тараса Сенюка Коломийського ліцею №9  на вулиці М.Леонтовича, 14 в місті Коломиї Івано-Франківської області</t>
  </si>
  <si>
    <t>Обсяг видатків на: Капітальний ремонт харчоблоку Коломийської філії №6 імені Героя України Тараса Сенюка Коломийського ліцею №9  на вулиці М.Леонтовича, 14 в місті Коломиї Івано-Франківської області</t>
  </si>
  <si>
    <t>Кількість об'єктів, на яких планується провести капітальний ремонт:Капітальний ремонт харчоблоку Коломийської філії №6 імені Героя України Тараса Сенюка Коломийського ліцею №9  на вулиці М.Леонтовича, 14 в місті Коломиї Івано-Франківської області</t>
  </si>
  <si>
    <t>Середня вартість капітального ремонту по об'єкту:Капітальний ремонт харчоблоку Коломийської філії №6 імені Героя України Тараса Сенюка Коломийського ліцею №9  на вулиці М.Леонтовича, 14 в місті Коломиї Івано-Франківської області</t>
  </si>
  <si>
    <t>Рівень готовності об'єкта:Капітальний ремонт харчоблоку Коломийської філії №6 імені Героя України Тараса Сенюка Коломийського ліцею №9  на вулиці М.Леонтовича, 14 в місті Коломиї Івано-Франківської області</t>
  </si>
  <si>
    <t>Обсяг видатків на: Капітальний ремонт нежитлового приміщення  на  вулиці Січових Стрільців, 1 у місті Коломиї  Івано-Франківської області</t>
  </si>
  <si>
    <t>Кількість об'єктів, на яких планується провести капітальний ремонт:Капітальний ремонт нежитлового приміщення  на  вулиці Січових Стрільців, 1 у місті Коломиї  Івано-Франківської області</t>
  </si>
  <si>
    <t>Середня вартість капітального ремонту по об'єкту:Капітальний ремонт нежитлового приміщення  на  вулиці Січових Стрільців, 1 у місті Коломиї  Івано-Франківської області</t>
  </si>
  <si>
    <t>Рівень готовності об'єкта:Капітальний ремонт нежитлового приміщення  на  вулиці Січових Стрільців, 1 у місті Коломиї  Івано-Франківської області</t>
  </si>
  <si>
    <t>Обсяг видатків на: Капітальний ремонт нежитлової будівлі на  вулиці Шевченка, 65 у селі Грушів Коломийського району Івано-Франківської області</t>
  </si>
  <si>
    <t>Кількість об'єктів, на яких планується провести капітальний ремонт:Капітальний ремонт нежитлової будівлі на  вулиці Шевченка, 65 у селі Грушів Коломийського району Івано-Франківської області</t>
  </si>
  <si>
    <t>Середня вартість капітального ремонту по об'єкту:Капітальний ремонт нежитлової будівлі на  вулиці Шевченка, 65 у селі Грушів Коломийського району Івано-Франківської області</t>
  </si>
  <si>
    <t>Рівень готовності об'єкта:Капітальний ремонт нежитлової будівлі на  вулиці Шевченка, 65 у селі Грушів Коломийського району Івано-Франківської області</t>
  </si>
  <si>
    <t>Обсяг видатків на: Капітальний ремонт нежитлового приміщення  на  вулиці Театральній, 21А у місті Коломиї  Івано-Франківської області</t>
  </si>
  <si>
    <t>Кількість об'єктів, на яких планується провести капітальний ремонт:Капітальний ремонт нежитлового приміщення  на  вулиці Театральній, 21А у місті Коломиї  Івано-Франківської області</t>
  </si>
  <si>
    <t>Середня вартість капітального ремонту по об'єкту:Капітальний ремонт нежитлового приміщення  на  вулиці Театральній, 21А у місті Коломиї  Івано-Франківської області</t>
  </si>
  <si>
    <t>Рівень готовності об'єкта:Капітальний ремонт нежитлового приміщення  на  вулиці Театральній, 21А у місті Коломиї  Івано-Франківської області</t>
  </si>
  <si>
    <t>3.Реконструкція обєктів</t>
  </si>
  <si>
    <t>3.1.Реконструкція площі Скорботи по вул. Січових Стрільців,1 в м. Коломия</t>
  </si>
  <si>
    <t>Обсяг видатків на Реконструкція площі Скорботи по вул. Січових Стрільців,1 в м. Коломия</t>
  </si>
  <si>
    <t>Кількість об'єктів, які планується рекоструювати: Реконструкція площі Скорботи по вул. Січових Стрільців,1 в м. Коломия</t>
  </si>
  <si>
    <t>Середня вартість обєкта, який планується реконструювати: Реконструкція площі Скорботи по вул. Січових Стрільців,1 в м. Коломия</t>
  </si>
  <si>
    <t>Рівень готовності  обєкта, який планується реконструювати: Реконструкція площі Скорботи по вул. Січових Стрільців,1 в м. Коломия</t>
  </si>
  <si>
    <t>2.1.</t>
  </si>
  <si>
    <t>2.2.</t>
  </si>
  <si>
    <t>2.3.</t>
  </si>
  <si>
    <t>2.4.</t>
  </si>
  <si>
    <t>2.5.</t>
  </si>
  <si>
    <t>2.6.</t>
  </si>
  <si>
    <t>2.7.</t>
  </si>
  <si>
    <t>2.8.</t>
  </si>
  <si>
    <t>2.13.</t>
  </si>
  <si>
    <t>2.14.</t>
  </si>
  <si>
    <t>3.1.</t>
  </si>
  <si>
    <t>Капітальний ремонт харчоблоку Коломийського ліцею №5 імені Т.Г.Шевченка на проспекті М.Грушевського,64 у місті Коломиї Івано-Франківської області</t>
  </si>
  <si>
    <t>Капітальний ремонт харчоблоку Коломийської філії №6 імені Героя України Тараса Сенюка Коломийського ліцею №9  на вулиці М.Леонтовича, 14 в місті Коломиї Івано-Франківської області</t>
  </si>
  <si>
    <t xml:space="preserve"> Капітальний ремонт  будівлі КНП "Коломийська центральна районна лікарня" Коломийської міської ради за адресою: місто Коломия, вулиця Родини Крушельницьких,26</t>
  </si>
  <si>
    <t>Капітальний ремонт будівлі КНП Коломийська ЦРЛ Коломийської міської ради , СП "Дитяча лікарня" за адресою: місто Коломия, вулиця Родини Крушельницьких,28</t>
  </si>
  <si>
    <t>Капітальний ремонт в приміщенні будинку культури на вулиці Перемоги,24 у селі Корнич Коломийського району  Івано-Франківської області</t>
  </si>
  <si>
    <t>Капітальний ремонт нежитлової будівлі на вулиці С.Петлюри,85А  в місті Коломиї Івано-Франківської області</t>
  </si>
  <si>
    <t>Капітальний ремонт в приміщенні адміністративного будинку на вулиці Центральній, 8а у селі Іванівці Коломийського району Івано-Франківської області</t>
  </si>
  <si>
    <t>Капітальний ремонт фасаду будівлі на вулиці Привокзальній,2 у місті Коломиї Івано-Франківської області</t>
  </si>
  <si>
    <t>Капітальний ремонт фасаду будівлі на вулиці Українській, 68Б у селі Саджавка Надвірнянського району Івано-Франківської області</t>
  </si>
  <si>
    <t>Капітальний ремонт нежитлового приміщення центру надання адміністративних послуг по площі Привокзальній, 2А/1 в місті Коломиї</t>
  </si>
  <si>
    <t>Капітальний ремонт горища будівлі на проспекті М.Грушевського,1 у місті Коломиї Івано-Франківської області</t>
  </si>
  <si>
    <t>Капітальний ремонт нежитлового приміщення  на  вулиці Січових Стрільців, 1 у місті Коломиї  Івано-Франківської області</t>
  </si>
  <si>
    <t>Капітальний ремонт нежитлової будівлі на  вулиці Шевченка, 65 у селі Грушів Коломийського району Івано-Франківської області</t>
  </si>
  <si>
    <t>Капітальний ремонт нежитлового приміщення  на  вулиці Театральній, 21А у місті Коломиї  Івано-Франківської області</t>
  </si>
  <si>
    <t>Реконструкція площі Скорботи по вул. Січових Стрільців,1 в м. Коломия</t>
  </si>
  <si>
    <t>Провести нове будівництво водопроводу в с.Королівка Коломийської територіальної громади. Коригування</t>
  </si>
  <si>
    <t>1.11.Провести нове будівництво водопроводу в с.Королівка Коломийської територіальної громади. Коригування</t>
  </si>
  <si>
    <t>Обсяг видатків на нове будівництво водопроводу в с.Королівка Коломийської територіальної громади. Коригування</t>
  </si>
  <si>
    <t>протяжність водопроводу в с.Королівка,який планується побудувати (в тому числі коригування ПКД)</t>
  </si>
  <si>
    <t>відсоток виконання завдання по новому будівництву водопроводу в с.Королівка. Коригування</t>
  </si>
  <si>
    <t>кількість робочих проектів, необхідних для нового будівництва водопроводу по вул.Павлюка, Дорошенка, Граничній, які підлягають експертизі</t>
  </si>
  <si>
    <t>Обсяг видатків по об`єкту: Капітальний ремонт площі Відродження у м. Коломиї  Івано-Франківської області</t>
  </si>
  <si>
    <t>Кількість об'єктів, на яких планується провести капітальний ремонт по площі Відродження у м. Коломиї  Івано-Франківської області</t>
  </si>
  <si>
    <t>Середня вартість капітального ремонту об'єкту: Капітальний ремонт площі Відродження у м. Коломиї  Івано-Франківської області</t>
  </si>
  <si>
    <t>Рівень готовності об'єкта: Капітальний ремонт площі Відродження у м. Коломиї  Івано-Франківської області</t>
  </si>
  <si>
    <t>Капітальний ремонт площі Відродження у м. Коломиї  Івано-Франківської області</t>
  </si>
  <si>
    <t>рішення виконавчого комітету міської ради від 30.05.2022 р.№ 160</t>
  </si>
  <si>
    <t>1.5. Провести нове будівництво каналізаційних мереж по вул.Франка в м.Коломия</t>
  </si>
  <si>
    <t>1.9. Провести нове будівництво водопроводу по вул.Топоровського в м.Коломиї</t>
  </si>
  <si>
    <t>1.8. Провести нове будівництво водопроводу від буд.№21а до буд.№55 по вул.Шарлая в м. Коломиї</t>
  </si>
  <si>
    <t>2.7.Капітальний ремонт в приміщенні адміністративного будинку на вулиці Центральній, 8а у селі Іванівці Коломийського району Івано-Франківської області</t>
  </si>
  <si>
    <t>2.8.Капітальний ремонт фасаду будівлі на вулиці Привокзальній,2 у місті Коломиї Івано-Франківської області</t>
  </si>
  <si>
    <t>2.12.Капітальний ремонт нежитлового приміщення  на  вулиці Січових Стрільців, 1 у місті Коломиї  Івано-Франківської області</t>
  </si>
  <si>
    <t>2.13.Капітальний ремонт нежитлової будівлі на  вулиці Шевченка, 65 у селі Грушів Коломийського району Івано-Франківської області</t>
  </si>
  <si>
    <t>Кількість проектно-кошторисної документації, яку планується виготовити для проведення будівництва каналізаційної мережі по вул. Довбуша від будинку № 84 до вул. Майданського в м. Коломиї</t>
  </si>
  <si>
    <t>середня вартість виготовлення 1 проектно-кошторисної документації для будівництва каналізаційної мережі по вул. Довбуша від будинку № 84 до вул. Майданського в м. Коломиї</t>
  </si>
  <si>
    <t>3.2.Реконструкція площі перед будівлею Музею писанкового розпису на вулиці Чорновола, 43 у місті  Коломиї Івано-Франківської області</t>
  </si>
  <si>
    <t>Обсяг видатків на Реконструкція площі перед будівлею Музею писанкового розпису на вулиці Чорновола, 43 у місті  Коломиї Івано-Франківської області</t>
  </si>
  <si>
    <t>Кількість проектно-кошторисної документації, яку планується виготовити для реконструкції площі перед будівлею Музею писанкового розпису на вулиці Чорновола, 43 у місті  Коломиї Івано-Франківської області</t>
  </si>
  <si>
    <t>Середня вартість виготовлення 1 проектно-кошторисної документації: "Реконструкція площі перед будівлею Музею писанкового розпису на вулиці Чорновола, 43 у місті  Коломиї Івано-Франківської області"</t>
  </si>
  <si>
    <t>Відсоток виконання завдання по "Реконструкція площі перед будівлею Музею писанкового розпису на вулиці Чорновола, 43 у місті  Коломиї Івано-Франківської області"</t>
  </si>
  <si>
    <t>3.2. Реконструкція площі перед будівлею Музею писанкового розпису на вулиці Чорновола, 43 у місті  Коломиї Івано-Франківської області</t>
  </si>
  <si>
    <t>3.2.</t>
  </si>
  <si>
    <t xml:space="preserve">  </t>
  </si>
  <si>
    <t>Управління фінансів і внутрішнього аудиту Коломийської міської ради</t>
  </si>
  <si>
    <t>Начальник управління фінансів і внутрішнього аудиту Коломийської міської ради</t>
  </si>
  <si>
    <t>Ольга ГАВДУНИК</t>
  </si>
  <si>
    <t>Дата погодження</t>
  </si>
  <si>
    <r>
      <t xml:space="preserve">Обсяг бюджетних призначень / бюджетних асигнувань - </t>
    </r>
    <r>
      <rPr>
        <b/>
        <sz val="12"/>
        <rFont val="Times New Roman"/>
        <family val="1"/>
        <charset val="204"/>
      </rPr>
      <t xml:space="preserve">7 069 000,00 </t>
    </r>
    <r>
      <rPr>
        <sz val="12"/>
        <rFont val="Times New Roman"/>
        <family val="1"/>
        <charset val="204"/>
      </rPr>
      <t xml:space="preserve">гривень, у тому числі загального фонду - ____ гривень та спеціального фонду -        7 </t>
    </r>
    <r>
      <rPr>
        <b/>
        <sz val="12"/>
        <rFont val="Times New Roman"/>
        <family val="1"/>
        <charset val="204"/>
      </rPr>
      <t>069 000,00</t>
    </r>
    <r>
      <rPr>
        <sz val="12"/>
        <rFont val="Times New Roman"/>
        <family val="1"/>
        <charset val="204"/>
      </rPr>
      <t xml:space="preserve"> гривень.</t>
    </r>
  </si>
  <si>
    <t>2.3.Капітальний ремонт нежитлової будівлі на вулиці С.Петлюри,85А  в місті Коломиї Івано-Франківської області</t>
  </si>
  <si>
    <t>2.6.Капітальний ремонт нежитлового приміщення  на  вулиці Театральній, 21А у місті Коломиї  Івано-Франківської області</t>
  </si>
  <si>
    <t>2.7.Капітальний ремонт площі Відродження у м. Коломиї  Івано-Франківської області</t>
  </si>
  <si>
    <t>Підстави для виконання бюджетної програми: __Конституція України, Бюджетний кодекс України, Закон України «Про місцеве самоврядування в Україні»,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(зі змінами), Наказ Міністерства фінансів України від 26.08.2014 № 836 «Правила складання паспортів бюджетних програм місцевих бюджетів та звітів про їх виконання» (зі змінами, внесеними наказом Міністерством фінансів України 15.11.2018 року №908), Наказ Міністерства фінансів України від 20.09.2017 №793 «Про затверджених складових програмної класифікації видатків та кредитування місцевих бюджетів», рішення міської ради від 21.12.2021 року № 1659-25/2021 «Про бюджет Коломийської міської територіальної                                                                                                                                                                                  громади на 2022 рік (09530000000)»,рішення міської ради від 24.02.2022 року №1891-28/2022 "Про уточнення бюджету Коломийської міської територіальної громади на 2022 рік (09530000000)",  рішення виконавчого комітету від 01.04.2022 року №106 "Про уточнення бюджету Коломийської міської територіальної громади на 2022 рік (09530000000)", рішення виконавчого комітету міської ради від 20.04.2022 року №115 "Про уточнення бюджету Коломийської міської територіальної громади на 2022 рік (09530000000)", рішення виконавчого комітету міської ради від 30.05.2022 року № 160 "Про уточнення бюджету Коломийської міської територіальної громади на 2022 рік (09530000000)", рішення виконавчого комітету міської ради від 23.09.2022 року №348 "Про уточнення бюджету Коломийської міської територіальної громади на 2022 рік (09530000000)", рішення виконавчого комітету міської ради від 04.10.2022 року № 363 "Про уточнення бюджету Коломийської міської територіальної громади на 2022 рік (09530000000)", рішення міської ради від 06.10.2022 року №2188-36/2022 "Про уточнення бюджету Коломийської міської територіальної громади на 2022 рік (09530000000)"</t>
  </si>
  <si>
    <t>2.4.Капітальний ремонт фасаду будівлі на вулиці Українській, 68Б у селі Саджавка Надвірнянського району Івано-Франківської області</t>
  </si>
  <si>
    <t>2.5.Капітальний ремонт нежитлового приміщення центру надання адміністративних послуг по площі Привокзальній, 2А/1 в місті Коломиї</t>
  </si>
  <si>
    <t>2.6.Капітальний ремонт горища будівлі на проспекті М.Грушевського,1 у місті Коломиї Івано-Франківської області</t>
  </si>
  <si>
    <t>Начальник управління 
коммунального господарства</t>
  </si>
  <si>
    <t>Андрій РАДОВЕЦЬ</t>
  </si>
  <si>
    <t>3.Реконструкція об'єктів</t>
  </si>
  <si>
    <t>Обсяг видатків на реконструкцію площі в межах вулиць Симона Петлюри, Івана Франка та Січових Стрільців у місті Коломиї</t>
  </si>
  <si>
    <t>Кількість проектно-кошторисної документації, яку планується виготовити для реконструкції площі в межах вулиць Симона Петлюри, Івана Франка та Січових Стрільців у місті Коломиї</t>
  </si>
  <si>
    <t>Відсоток виконання завдання по: "Реконструкція площі в межах вулиць Симона Петлюри, Івана Франка та Січових Стрільців у місті Коломиї"</t>
  </si>
  <si>
    <t>Середня вартість виготовлення 1 проектно-кошторисної документації: "Реконструкція площі в межах вулиць Симона Петлюри, Івана Франка та Січових Стрільців у місті Коломиї"</t>
  </si>
  <si>
    <t>Реконструкція площі в межах вулиць Симона Петлюри, Івана Франка та Січових Стрільців у місті Коломиї</t>
  </si>
  <si>
    <t>Капітальний ремонт даху центру надання адміністративних послуг за адресою: площа Привокзальна, 2А/1, місто Коломия, Івано - Франківська область</t>
  </si>
  <si>
    <t>Капітальний ремонт фасаду Коломийського ліцею №5 імені Т.Шевченка, по проспекту Грушевського,64 в м.Коломия Івано-Франківської області</t>
  </si>
  <si>
    <t>Капітальний ремонт споруди цивільного захисту  Коломийського ліцею №5 імені Т.Шевченка Коломийської міської ради Івано-Франківської області</t>
  </si>
  <si>
    <t>Капітальний ремонт споруди цивільного захисту Коломийського ліцею №9 Коломийської міської ради Івано-Франківської області</t>
  </si>
  <si>
    <t>3.3.</t>
  </si>
  <si>
    <t>3.4.</t>
  </si>
  <si>
    <t>3.5.</t>
  </si>
  <si>
    <t>3.6.</t>
  </si>
  <si>
    <t>3.7.</t>
  </si>
  <si>
    <t>Обсяг видатків на: Капітальний ремонт даху центру надання адміністративних послуг за адресою: площа Привокзальна, 2А/1, місто Коломия, Івано - Франківська область</t>
  </si>
  <si>
    <t>Кількість об'єктів, на яких планується провести капітальний ремонт: Капітальний ремонт даху центру надання адміністративних послуг за адресою: площа Привокзальна, 2А/1, місто Коломия, Івано - Франківська область</t>
  </si>
  <si>
    <t>Середня вартість капітального ремонту по об'єкту: Капітальний ремонт даху центру надання адміністративних послуг за адресою: площа Привокзальна, 2А/1, місто Коломия, Івано - Франківська область</t>
  </si>
  <si>
    <t>Рівень готовності об'єкта: Капітальний ремонт даху центру надання адміністративних послуг за адресою: площа Привокзальна, 2А/1, місто Коломия, Івано - Франківська область</t>
  </si>
  <si>
    <t>Середня вартість виготовлення 1 проектно-кошторисної документації  по об'єкту: Капітальний ремонт фасаду Коломийського ліцею №5 імені Т.Шевченка, по проспекту Грушевського,64 в м.Коломия Івано-Франківської області</t>
  </si>
  <si>
    <t>Обсяг видатків на: Капітальний ремонт фасаду Коломийського ліцею №5 імені Т.Шевченка, по проспекту Грушевського,64 в м.Коломия Івано-Франківської області</t>
  </si>
  <si>
    <t>відсоток виконання завдання по об'єкту: Капітальний ремонт фасаду Коломийського ліцею №5 імені Т.Шевченка, по проспекту Грушевського,64 в м.Коломия Івано-Франківської області</t>
  </si>
  <si>
    <t>Обсяг видатків на: Капітальний ремонт споруди цивільного захисту  Коломийського ліцею №5 імені Т.Шевченка Коломийської міської ради Івано-Франківської області</t>
  </si>
  <si>
    <t>Кількість проектно-кошторисної документації, яку планується виготовити для проведення робіт: Капітальний ремонт споруди цивільного захисту  Коломийського ліцею №5 імені Т.Шевченка Коломийської міської ради Івано-Франківської області</t>
  </si>
  <si>
    <t>Середня вартість виготовлення 1 проектно-кошторисної документації  по об'єкту: Капітальний ремонт споруди цивільного захисту  Коломийського ліцею №5 імені Т.Шевченка Коломийської міської ради Івано-Франківської області</t>
  </si>
  <si>
    <t>відсоток виконання завдання по об'єкту: Капітальний ремонт споруди цивільного захисту  Коломийського ліцею №5 імені Т.Шевченка Коломийської міської ради Івано-Франківської області</t>
  </si>
  <si>
    <t>Обсяг видатків на: Капітальний ремонт фасаду Коломийської гімназії №7 філії Коломийського ліцею №5 імені Т.Шевченка на вул.Карпатська,74 в м.Коломиї ІваноФранківської області</t>
  </si>
  <si>
    <t>відсоток виконання завдання по об'єкту: Капітальний ремонт фасаду Коломийської гімназії №7 філії Коломийського ліцею №5 імені Т.Шевченка на вул.Карпатська,74 в м.Коломиї ІваноФранківської області</t>
  </si>
  <si>
    <t>Обсяг видатків на: Капітальний ремонт споруди цивільного захисту Коломийського ліцею №9 Коломийської міської ради Івано-Франківської області</t>
  </si>
  <si>
    <t>відсоток виконання завдання по об'єкту: Капітальний ремонт споруди цивільного захисту Коломийського ліцею №9 Коломийської міської ради Івано-Франківської області</t>
  </si>
  <si>
    <t>Реконструкція тиру під укриття- тир по вул.Міцкевича №3 у м. Коломия</t>
  </si>
  <si>
    <t>Кількість проектно-кошторисної документації, яку планується виготовити для проведення робіт: Капітальний ремонт фасаду Коломийського ліцею №5 імені Т.Шевченка, по проспекту Грушевського,64 в м.Коломия Івано-Франківської області</t>
  </si>
  <si>
    <t>Обсяг видатків на реконструкцію тиру під укриття- тир по вул.Міцкевича №3 у м. Коломия</t>
  </si>
  <si>
    <t>Відсоток виконання завдання по: "Реконструкція тиру під укриття- тир по вул.Міцкевича № 3 у м. Коломия"</t>
  </si>
  <si>
    <t>Середня вартість виготовлення 1 проектно-кошторисної документації  по об'єкту: "Капітальний ремонт споруди цивільного захисту Коломийського ліцею №9 Коломийської міської ради Івано-Франківської області"</t>
  </si>
  <si>
    <t>Середня вартість проведення капітального ремонту 1 споруди  по об'єкту: "Капітальний ремонт споруди цивільного захисту Коломийського ліцею №9 Коломийської міської ради Івано-Франківської області"</t>
  </si>
  <si>
    <t>Кількість проектно-кошторисної документації, яку планується виготовити для проведення робіт по об'єкту: "Капітальний ремонт споруди цивільного захисту Коломийського ліцею №9 Коломийської міської ради Івано-Франківської області"</t>
  </si>
  <si>
    <t>Капітальний ремонт даху Коломийського закладу дошкільної освіти (ясла-садок) 21 "Пролісок" Коломийської міської ради, вул. Миколи Леонтовича, 47, м. Коломия, Коломийського р-ну, Івано - Франківської обл.</t>
  </si>
  <si>
    <t>Кількість споруд, де планується провести капітальний ремонт  фасаду Коломийської гімназії №7 філії Коломийського ліцею №5 імені Т.Шевченка на вул.Карпатська,74 в м.Коломиї ІваноФранківської області</t>
  </si>
  <si>
    <t>Середня вартість проведення капітального ремонту 1 споруди  по об'єкту: "Капітальний ремонт фасаду Коломийської гімназії №7 філії Коломийського ліцею №5 імені Т.Шевченка на вул.Карпатська,74 в м.Коломиї ІваноФранківської області"</t>
  </si>
  <si>
    <t>Реконструкція майстерні (літера «В») під навчальні класи з влаштуванням укриття в Коломийській філії 10 Коломийського ліцею 9  по вул. Січових Стрільців, 30 в м. Коломия, Івано-Франківської області</t>
  </si>
  <si>
    <t>Відсоток виконання завдання по: "Реконструкція майстерні (літера «В») під навчальні класи з влаштуванням укриття в Коломийській філії 10 Коломийського ліцею 9  по вул. Січових Стрільців, 30 в м. Коломия, Івано-Франківської області"</t>
  </si>
  <si>
    <t>2.Капітальний ремонт об'єктів</t>
  </si>
  <si>
    <t>1.Будівництво об'єктів</t>
  </si>
  <si>
    <t>Обсяг видатків на "Нове будівництво модульної котельні із заміною котлів Коломийського ліцею №1 імені Василя Стефаника Коломийської міської ради, за адресою: вулиця Міцкевича,3, місто Коломия, Івано-Франківська область"</t>
  </si>
  <si>
    <t>Середня вартість виготовлення 1 проектно-кошторисної документації  по об'єкту:  "Нове будівництво модульної котельні із заміною котлів Коломийського ліцею №1 імені Василя Стефаника Коломийської міської ради, за адресою: вулиця Міцкевича,3, місто Коломия, Івано-Франківська область"</t>
  </si>
  <si>
    <t>відсоток виконання завдання по об'єкту:  "Нове будівництво модульної котельні із заміною котлів Коломийського ліцею №1 імені Василя Стефаника Коломийської міської ради, за адресою: вулиця Міцкевича,3, місто Коломия, Івано-Франківська область"</t>
  </si>
  <si>
    <t>Кількість проектно-кошторисної документації, яку планується виготовити для проведення робіт по об'єкту:  "Нове будівництво модульної котельні із заміною котлів Коломийського ліцею №1 імені Василя Стефаника Коломийської міської ради, за адресою: вулиця Міцкевича,3, місто Коломия, Івано-Франківська область"</t>
  </si>
  <si>
    <t xml:space="preserve">1.Будівництво об'єктів </t>
  </si>
  <si>
    <t>рішення міської ради від 18.01.2024 №3360-52/2024</t>
  </si>
  <si>
    <t>2.9.</t>
  </si>
  <si>
    <t>2.10.</t>
  </si>
  <si>
    <t>2.11.</t>
  </si>
  <si>
    <t>2.12.</t>
  </si>
  <si>
    <t>2.15.</t>
  </si>
  <si>
    <t>2.16.</t>
  </si>
  <si>
    <t>2.17.</t>
  </si>
  <si>
    <t>2.18.</t>
  </si>
  <si>
    <t>2.19.</t>
  </si>
  <si>
    <t>Капітальний ремонт системи опалення Коломийського закладу дошкільної освіти (ясла-садок) комбінованого типу №2 "Дударик" Коломийської міської ради за адресою: Івано-Франківська область, м. Коломия, вул. Сніжна,1</t>
  </si>
  <si>
    <t>Капітальний ремонт системи опалення Коломийського закладу дошкільної освіти (ясла-садок) №3 "Берізка" Коломийської міської ради, за адресою: Івано-Франківська область, м. Коломия, вул. Гната Ковцуняка,1-в</t>
  </si>
  <si>
    <t>Капітальний ремонт системи опалення Коломийського закладу дошкільної освіти (ясла-садок) №5 "Барвінок" Коломийської міської ради, за адресою: Івано-Франківська область, м. Коломия, вул.Карпатська, 40 б</t>
  </si>
  <si>
    <t>Капітальний ремонт системи опалення Коломийського закладу дошкільної освіти (ясла-садок) №7 "Росинка" Коломийської міської ради, за адресою: Івано-Франківська область, м. Коломия, вул.Дмитра Яворницького,9</t>
  </si>
  <si>
    <t>Капітальний ремонт системи опалення Коломийського закладу дошкільної освіти (ясла-садок) №14 "Світанок" Коломийської міської ради, за адресою: Івано-Франківська область, м. Коломия, вул.Миколи Лисенка, 9</t>
  </si>
  <si>
    <t>Капітальний ремонт системи опалення будівлі закладу дошкільної освіти (ясла-садок) №21 "Пролісок" на вул.Леонтовича,12 у м. Коломиї Івано-Франківської області</t>
  </si>
  <si>
    <t>Капітальний ремонт системи опалення із проведенням ділянки тепломережі від котельні до Саджавського закладу дошкільної освіти (ясла-садок) "Дударик" Коломийської міської ради за адресою: вулиця Кобилянської, 3А, село Саджавка.</t>
  </si>
  <si>
    <t>Капітальний ремонт системи опалення Коломийського ліцею №4 імені Сергія Лисенка Коломийської міської ради, за адресою: Івано-Франківська область, м. Коломия, вул.Марії Заньковецької,11</t>
  </si>
  <si>
    <t>Капітальний ремонт системи опалення (заміна котлів) Коломийської гімназії №7 філії Коломийського ліцею №5 імені Т.Шевченка Коломийської міської ради, за адресою: Івано-Франківська область, м. Коломия, вул. Карпатська,74</t>
  </si>
  <si>
    <t>Капітальний ремонт системи опалення Коломийського ліцею №8 Коломийської міської ради, за адресою: Івано-Франківська область, м. Коломия, вул.Євгена Коновальця,10,11</t>
  </si>
  <si>
    <t>Капітальний ремонт системи опалення Коломийського ліцею №9 Коломийської міської ради, за адресою: Івано-Франківська область, м. Коломия, вул.Михайла Драгоманова,1</t>
  </si>
  <si>
    <t>Капітальний ремонт нежитлового приміщення на вулиці Січових Стрільців, 4 в місті Коломиї</t>
  </si>
  <si>
    <t>Капітальний ремонт нежитлового приміщення на вулиці Мазепи, 4 в місті Коломиї</t>
  </si>
  <si>
    <t>Капітальний ремонт фасаду Коломийської гімназії №7 філії Коломийського ліцею №5 імені Т.Шевченка на вул.Карпатська,74 в м.Коломиї Івано - Франківської області</t>
  </si>
  <si>
    <t>Капітальний ремонт частини будівлі та території по вулиці Шкільна, 34а, в с. Товмачик, Коломийського району, Івано-Франківської області</t>
  </si>
  <si>
    <t>Реконструкція системи водовідведення на кладовищі по вул. Довбуша, 420</t>
  </si>
  <si>
    <t>Реконструкція нежитлового приміщення на вулиці Лесі Українки, 37 в місті Коломиї Івано-Франківської області</t>
  </si>
  <si>
    <t>Реконструкція нежитлового приміщення на вулиці Мазепи,262 в місті Коломиї Івано-Франківської області</t>
  </si>
  <si>
    <t xml:space="preserve">Реконструкція нежитлової будівлі по проспекту М.Грушевського,1б в місті Коломиї </t>
  </si>
  <si>
    <t>Кількість об`єктів і планується реконсрюювати: "Реконструкція тиру під укриття- тир по вул.Міцкевича №3 у м. Коломия"</t>
  </si>
  <si>
    <t>Середня вартість проведення реконструкції по об`єкту: "Реконструкція тиру під укриття- тир по вул.Міцкевича №3 у м. Коломия"</t>
  </si>
  <si>
    <t>Обсяг видатків на реконструкцію нежитлового приміщення на вулиці Лесі Українки, 37 в місті Коломиї Івано-Франківської області</t>
  </si>
  <si>
    <t>Відсоток виконання завдання по: "Реконструкція нежитлового приміщення на вулиці Лесі Українки, 37 в місті Коломиї Івано-Франківської області"</t>
  </si>
  <si>
    <t>Кількість проектно-кошторисної документації, яку планується виготовити для реконструкції  нежитлового приміщення на вулиці Лесі Українки, 37 в місті Коломиї Івано-Франківської області</t>
  </si>
  <si>
    <t>Середня вартість виготовлення 1 проектно-кошторисної документації:"Реконструкція нежитлового приміщення на вулиці Лесі Українки, 37 в місті Коломиї Івано-Франківської області"</t>
  </si>
  <si>
    <t xml:space="preserve">Обсяг видатків на реконструкцію нежитлової будівлі по проспекту М.Грушевського,1б в місті Коломиї </t>
  </si>
  <si>
    <t xml:space="preserve">Кількість проектно-кошторисної документації, яку планується виготовити для реконструкції   нежитлової будівлі по проспекту М.Грушевського,1б в місті Коломиї </t>
  </si>
  <si>
    <t>Середня вартість виготовлення 1 проектно-кошторисної документації: "Реконструкція нежитлової будівлі по проспекту М.Грушевського,1б в місті Коломиї"</t>
  </si>
  <si>
    <t>Відсоток виконання завдання по: "Реконструкція нежитлової будівлі по проспекту М.Грушевського,1б в місті Коломиї "</t>
  </si>
  <si>
    <t>2.1. Капітальний ремонт системи опалення Коломийського закладу дошкільної освіти (ясла-садок) комбінованого типу №2 "Дударик" Коломийської міської ради за адресою: Івано-Франківська область, м. Коломия, вул. Сніжна,1</t>
  </si>
  <si>
    <t>Обсяг видатків на: "Капітальний ремонт системи опалення Коломийського закладу дошкільної освіти (ясла-садок) комбінованого типу №2 "Дударик" Коломийської міської ради за адресою: Івано-Франківська область, м. Коломия, вул. Сніжна,1"</t>
  </si>
  <si>
    <t>Кількість проектно-кошторисної документації, яку планується виготовити для:"Капітальний ремонт системи опалення Коломийського закладу дошкільної освіти (ясла-садок) комбінованого типу №2 "Дударик" Коломийської міської ради за адресою: Івано-Франківська область, м. Коломия, вул. Сніжна,1"</t>
  </si>
  <si>
    <t>Середня вартість виготовлення 1 проектно-кошторисної документації: "Капітальний ремонт системи опалення Коломийського закладу дошкільної освіти (ясла-садок) комбінованого типу №2 "Дударик" Коломийської міської ради за адресою: Івано-Франківська область, м. Коломия, вул. Сніжна,1"</t>
  </si>
  <si>
    <t>Відсоток виконання завдання по об'єкту:"Капітальний ремонт системи опалення Коломийського закладу дошкільної освіти (ясла-садок) комбінованого типу №2 "Дударик" Коломийської міської ради за адресою: Івано-Франківська область, м. Коломия, вул. Сніжна,1"</t>
  </si>
  <si>
    <t>2.3. Капітальний ремонт системи опалення Коломийського закладу дошкільної освіти (ясла-садок) №5 "Барвінок" Коломийської міської ради, за адресою: Івано-Франківська область, м. Коломия, вул.Карпатська, 40 б</t>
  </si>
  <si>
    <t>Середня вартість виготовлення 1 проектно-кошторисної документації: "Капітальний ремонт системи опалення Коломийського закладу дошкільної освіти (ясла-садок) №5 "Барвінок" Коломийської міської ради, за адресою: Івано-Франківська область, м. Коломия, вул.Карпатська, 40 б"</t>
  </si>
  <si>
    <t>Кількість проектно-кошторисної документації, яку планується виготовити для: "Капітальний ремонт системи опалення Коломийського закладу дошкільної освіти (ясла-садок) №14 "Світанок" Коломийської міської ради, за адресою: Івано-Франківська область, м. Коломия, вул.Миколи Лисенка, 9"</t>
  </si>
  <si>
    <t>Середня вартість виготовлення 1 проектно-кошторисної документації: "Капітальний ремонт системи опалення Коломийського закладу дошкільної освіти (ясла-садок) №14 "Світанок" Коломийської міської ради, за адресою: Івано-Франківська область, м. Коломия, вул.Миколи Лисенка, 9"</t>
  </si>
  <si>
    <t>Відсоток виконання завдання по об'єкту:"Капітальний ремонт системи опалення Коломийського закладу дошкільної освіти (ясла-садок) №14 "Світанок" Коломийської міської ради, за адресою: Івано-Франківська область, м. Коломия, вул.Миколи Лисенка, 9"</t>
  </si>
  <si>
    <t>Відсоток виконання завдання по об'єкту: "Капітальний ремонт системи опалення Коломийського закладу дошкільної освіти (ясла-садок) №5 "Барвінок" Коломийської міської ради, за адресою: Івано-Франківська область, м. Коломия, вул.Карпатська, 40 б"</t>
  </si>
  <si>
    <t>Кількість проектно-кошторисної документації, яку планується виготовити для: "Капітальний ремонт системи опалення Коломийського закладу дошкільної освіти (ясла-садок) №5 "Барвінок" Коломийської міської ради, за адресою: Івано-Франківська область, м. Коломия, вул.Карпатська, 40 б"</t>
  </si>
  <si>
    <t>Обсяг видатків на: "Капітальний ремонт системи опалення Коломийського закладу дошкільної освіти (ясла-садок) №5 "Барвінок" Коломийської міської ради, за адресою: Івано-Франківська область, м. Коломия, вул.Карпатська, 40 б"</t>
  </si>
  <si>
    <t>Обсяг видатків на: Капітальний ремонт системи опалення Коломийського закладу дошкільної освіти (ясла-садок) №14 "Світанок" Коломийської міської ради, за адресою: Івано-Франківська область, м. Коломия, вул.Миколи Лисенка, 9"</t>
  </si>
  <si>
    <t>2.5. Капітальний ремонт системи опалення Коломийського закладу дошкільної освіти (ясла-садок) №14 "Світанок" Коломийської міської ради, за адресою: Івано-Франківська область, м. Коломия, вул.Миколи Лисенка, 9</t>
  </si>
  <si>
    <t>2.4. Капітальний ремонт системи опалення Коломийського закладу дошкільної освіти (ясла-садок) №7 "Росинка" Коломийської міської ради, за адресою: Івано-Франківська область, м. Коломия, вул.Дмитра Яворницького,9</t>
  </si>
  <si>
    <t>Обсяг видатків на: "Капітальний ремонт системи опалення Коломийського закладу дошкільної освіти (ясла-садок) №7 "Росинка" Коломийської міської ради, за адресою: Івано-Франківська область, м. Коломия, вул.Дмитра Яворницького,9"</t>
  </si>
  <si>
    <t>Кількість проектно-кошторисної документації, яку планується виготовити для: "Капітальний ремонт системи опалення Коломийського закладу дошкільної освіти (ясла-садок) №7 "Росинка" Коломийської міської ради, за адресою: Івано-Франківська область, м. Коломия, вул.Дмитра Яворницького,9"</t>
  </si>
  <si>
    <t>Середня вартість виготовлення 1 проектно-кошторисної документації: "Капітальний ремонт системи опалення Коломийського закладу дошкільної освіти (ясла-садок) №7 "Росинка" Коломийської міської ради, за адресою: Івано-Франківська область, м. Коломия, вул.Дмитра Яворницького,9"</t>
  </si>
  <si>
    <t>Відсоток виконання завдання по об'єкту:"Капітальний ремонт системи опалення Коломийського закладу дошкільної освіти (ясла-садок) №7 "Росинка" Коломийської міської ради, за адресою: Івано-Франківська область, м. Коломия, вул.Дмитра Яворницького,9"</t>
  </si>
  <si>
    <t>2.8. Капітальний ремонт системи опалення Коломийського ліцею №4 імені Сергія Лисенка Коломийської міської ради, за адресою: Івано-Франківська область, м. Коломия, вул.Марії Заньковецької,11</t>
  </si>
  <si>
    <t>Обсяг видатків на: Капітальний ремонт системи опалення Коломийського ліцею №4 імені Сергія Лисенка Коломийської міської ради, за адресою: Івано-Франківська область, м. Коломия, вул.Марії Заньковецької,11</t>
  </si>
  <si>
    <t>Відсоток виконання завдання по об'єкту: "Капітальний ремонт системи опалення Коломийського ліцею №4 імені Сергія Лисенка Коломийської міської ради, за адресою: Івано-Франківська область, м. Коломия, вул.Марії Заньковецької,1"</t>
  </si>
  <si>
    <t>Середня вартість виготовлення 1 проектно-кошторисної документації  по об'єкту:  "Капітальний ремонт системи опалення Коломийського ліцею №4 імені Сергія Лисенка Коломийської міської ради, за адресою: Івано-Франківська область, м. Коломия, вул.Марії Заньковецької,1"</t>
  </si>
  <si>
    <t>Кількість проектно-кошторисної документації, яку планується виготовити для проведення робіт по об'єкту: "Капітальний ремонт системи опалення Коломийського ліцею №4 імені Сергія Лисенка Коломийської міської ради, за адресою: Івано-Франківська область, м. Коломия, вул.Марії Заньковецької,1"</t>
  </si>
  <si>
    <t>2.9. Капітальний ремонт системи опалення (заміна котлів) Коломийської гімназії №7 філії Коломийського ліцею №5 імені Т.Шевченка Коломийської міської ради, за адресою: Івано-Франківська область, м. Коломия, вул. Карпатська,74</t>
  </si>
  <si>
    <t>Обсяг видатків на: Капітальний ремонт системи опалення (заміна котлів) Коломийської гімназії №7 філії Коломийського ліцею №5 імені Т.Шевченка Коломийської міської ради, за адресою: Івано-Франківська область, м. Коломия, вул. Карпатська,74</t>
  </si>
  <si>
    <t>Кількість об'єктів, на яких планується провести капітальний ремонт: Капітальний ремонт системи опалення (заміна котлів) Коломийської гімназії №7 філії Коломийського ліцею №5 імені Т.Шевченка Коломийської міської ради, за адресою: Івано-Франківська область, м. Коломия, вул. Карпатська,74</t>
  </si>
  <si>
    <t>Середня вартість капітального ремонту по об'єкту: Капітальний ремонт системи опалення (заміна котлів) Коломийської гімназії №7 філії Коломийського ліцею №5 імені Т.Шевченка Коломийської міської ради, за адресою: Івано-Франківська область, м. Коломия, вул. Карпатська,74</t>
  </si>
  <si>
    <t>Рівень готовності об'єкта: Капітальний ремонт системи опалення (заміна котлів) Коломийської гімназії №7 філії Коломийського ліцею №5 імені Т.Шевченка Коломийської міської ради, за адресою: Івано-Франківська область, м. Коломия, вул. Карпатська,74</t>
  </si>
  <si>
    <t>2.10. Капітальний ремонт системи опалення Коломийського ліцею №8 Коломийської міської ради, за адресою: Івано-Франківська область, м. Коломия, вул.Євгена Коновальця,10,11</t>
  </si>
  <si>
    <t>Обсяг видатків на: Капітальний ремонт системи опалення Коломийського ліцею №8 Коломийської міської ради, за адресою: Івано-Франківська область, м. Коломия, вул.Євгена Коновальця,10,11</t>
  </si>
  <si>
    <t>Кількість проектно-кошторисної документації, яку планується виготовити для проведення робіт по об'єкту: "Капітальний ремонт системи опалення Коломийського ліцею №8 Коломийської міської ради, за адресою: Івано-Франківська область, м. Коломия, вул.Євгена Коновальця,10,11"</t>
  </si>
  <si>
    <t>Середня вартість виготовлення 1 проектно-кошторисної документації  по об'єкту:  "Капітальний ремонт системи опалення Коломийського ліцею №8 Коломийської міської ради, за адресою: Івано-Франківська область, м. Коломия, вул.Євгена Коновальця,10,11"</t>
  </si>
  <si>
    <t>відсоток виконання завдання по об'єкту:  "Капітальний ремонт системи опалення Коломийського ліцею №8 Коломийської міської ради, за адресою: Івано-Франківська область, м. Коломия, вул.Євгена Коновальця,10,11"</t>
  </si>
  <si>
    <t>2.11. Капітальний ремонт системи опалення Коломийського ліцею №9 Коломийської міської ради, за адресою: Івано-Франківська область, м. Коломия, вул.Михайла Драгоманова,1</t>
  </si>
  <si>
    <t>Обсяг видатків на: Капітальний ремонт системи опалення Коломийського ліцею №9 Коломийської міської ради, за адресою: Івано-Франківська область, м. Коломия, вул.Михайла Драгоманова,1</t>
  </si>
  <si>
    <t>Кількість проектно-кошторисної документації, яку планується виготовити для проведення робіт по об'єкту: "Капітальний ремонт системи опалення Коломийського ліцею №9 Коломийської міської ради, за адресою: Івано-Франківська область, м. Коломия, вул.Михайла Драгоманова,1"</t>
  </si>
  <si>
    <t>Середня вартість виготовлення 1 проектно-кошторисної документації  по об'єкту:  "Капітальний ремонт системи опалення Коломийського ліцею №9 Коломийської міської ради, за адресою: Івано-Франківська область, м. Коломия, вул.Михайла Драгоманова,1"</t>
  </si>
  <si>
    <t>відсоток виконання завдання по об'єкту:  "Капітальний ремонт системи опалення Коломийського ліцею №9 Коломийської міської ради, за адресою: Івано-Франківська область, м. Коломия, вул.Михайла Драгоманова,1"</t>
  </si>
  <si>
    <t>Обсяг видатків на: Капітальний ремонт нежитлового приміщення на вулиці Мазепи, 4 в місті Коломиї</t>
  </si>
  <si>
    <t>2.14. Капітальний ремонт даху центру надання адміністративних послуг за адресою: площа Привокзальна, 2А/1, місто Коломия, Івано - Франківська область</t>
  </si>
  <si>
    <t>2.15. Капітальний ремонт фасаду Коломийського ліцею №5 імені Т.Шевченка, по проспекту Грушевського,64 в м.Коломия Івано-Франківської області</t>
  </si>
  <si>
    <t>2.16. Капітальний ремонт споруди цивільного захисту  Коломийського ліцею №5 імені Т.Шевченка Коломийської міської ради Івано-Франківської області</t>
  </si>
  <si>
    <t>2.18. Капітальний ремонт споруди цивільного захисту Коломийського ліцею № 9 Коломийської міської ради Івано-Франківської області</t>
  </si>
  <si>
    <t>2.19. Капітальний ремонт частини будівлі та території по вулиці Шкільна, 34а, в с. Товмачик, Коломийського району, Івано-Франківської області</t>
  </si>
  <si>
    <t>Обсяг видатків на: Капітальний ремонт частини будівлі та території по вулиці Шкільна, 34а, в с. Товмачик, Коломийського району, Івано-Франківської області</t>
  </si>
  <si>
    <t>Кількість об'єктів, на яких планується провести капітальний ремонт: "Капітальний ремонт частини будівлі та території по вулиці Шкільна, 34а, в с. Товмачик, Коломийського району, Івано-Франківської області"</t>
  </si>
  <si>
    <t>Рівень готовності об'єкта: "Капітальний ремонт частини будівлі та території по вулиці Шкільна, 34а, в с. Товмачик, Коломийського району, Івано-Франківської області"</t>
  </si>
  <si>
    <t>Середня вартість капітального ремонту по об'єкту: "Капітальний ремонт частини будівлі та території по вулиці Шкільна, 34а, в с. Товмачик, Коломийського району, Івано-Франківської області"</t>
  </si>
  <si>
    <t>Кількість споруд, де планується провести капітальний ремонт  по об'єкту: "Капітальний ремонт споруди цивільного захисту Коломийського ліцею №9 Коломийської міської ради Івано-Франківської області"</t>
  </si>
  <si>
    <t>2.17. Капітальний ремонт фасаду Коломийської гімназії №7 філії Коломийського ліцею №5 імені Т.Шевченка на вул.Карпатська,74 в м.Коломиї ІваноФранківської області</t>
  </si>
  <si>
    <t>Нове будівництво модульної котельні із заміною котлів Коломийського ліцею №1 імені Василя Стефаника Коломийської міської ради, за адресою: вулиця Міцкевича,3, місто Коломия, Івано-Франківська область</t>
  </si>
  <si>
    <t>1.1. Нове будівництво модульної котельні із заміною котлів Коломийського ліцею №1 імені Василя Стефаника Коломийської міської ради, за адресою: вулиця Міцкевича,3, місто Коломия, Івано-Франківська область</t>
  </si>
  <si>
    <t>рішення міської ради від 27.02.2024 №3402-53/2024</t>
  </si>
  <si>
    <t>2.12. Капітальний ремонт нежитлового приміщення з заміною віконних та дверних блоків на вулиці Січових Стрільців, 4 в місті Коломиї</t>
  </si>
  <si>
    <t>Обсяг видатків на: Капітальний ремонт нежитлового приміщення з заміною віконних та дверних блоків на вулиці Січових Стрільців, 4 в місті Коломиї</t>
  </si>
  <si>
    <t>Кількість об'єктів, на яких планується провести капітальний ремонт: "Капітальний ремонт нежитлового приміщення з заміною віконних та дверних блоків на вулиці Січових Стрільців, 4 в місті Коломиї"</t>
  </si>
  <si>
    <t>Середня вартість капітального ремонту по об'єкту: "Капітальний ремонт нежитлового приміщення з заміною віконних та дверних блоків на вулиці Січових Стрільців, 4 в місті Коломиї"</t>
  </si>
  <si>
    <t>Рівень готовності об'єкта: "Капітальний ремонт нежитлового приміщення з заміною віконних та дверних блоків на вулиці Січових Стрільців, 4 в місті Коломиї"</t>
  </si>
  <si>
    <t>Середня вартість виготовлення 1 проєктно-кошторисної документації  по об'єкту: "Капітальний ремонт доріжок та системи водовідведення на кладовищі по вул. Довбуша, 420 в м. Коломиї"</t>
  </si>
  <si>
    <t xml:space="preserve">3.1.Реконструкція  площі в межах вулиць Симона Петлюри, Івана Франка та Січових Стрільців у місті Коломиї </t>
  </si>
  <si>
    <t>3.2. Реконструкція тиру під укриття- тир по вул.Міцкевича №3 у м. Коломия</t>
  </si>
  <si>
    <t>3.3. Реконструкція нежитлового приміщення на вулиці Лесі Українки, 37 в місті Коломиї Івано-Франківської області</t>
  </si>
  <si>
    <t xml:space="preserve">3.5. Реконструкція нежитлової будівлі по проспекту М.Грушевського,1б в місті Коломиї </t>
  </si>
  <si>
    <t>3.6. Реконструкція майстерні (літера «В») під навчальні класи з влаштуванням укриття в Коломийській філії 10 Коломийського ліцею 9  по вул. Січових Стрільців, 30 в м. Коломия, Івано-Франківської області</t>
  </si>
  <si>
    <t>3.4. Реконструкція нежитлового будинку з надбудовою без зміни зовнішніх геометричних розмірів їхніх фундаментів у плані під багатоквартирний житловий будинок по вул. Гетьмана Івана Мазепи, 262 в м. Коломия, Івано-Франківської області</t>
  </si>
  <si>
    <t>Середня вартість виготовлення 1 проектно-кошторисної документації: "Реконструкція нежитлового будинку з надбудовою без зміни зовнішніх геометричних розмірів їхніх фундаментів у плані під багатоквартирний житловий будинок по вул. Гетьмана Івана Мазепи, 262 в м. Коломия, Івано-Франківської області"</t>
  </si>
  <si>
    <t>Відсоток виконання завдання по: "Реконструкція нежитлового будинку з надбудовою без зміни зовнішніх геометричних розмірів їхніх фундаментів у плані під багатоквартирний житловий будинок по вул. Гетьмана Івана Мазепи, 262 в м. Коломия, Івано-Франківської області"</t>
  </si>
  <si>
    <t>Обсяг видатків на капітальний ремонт доріжок та системи водовідведення на кладовищі по вул. Довбуша,420 в м.Коломиї</t>
  </si>
  <si>
    <t>2.20. Капітальний ремонт доріжок та системи водовідведення на кладовищі по вул. Довбуша, 420 в м.Коломиї</t>
  </si>
  <si>
    <t>Площа об'єкта, на якому планується провести капітальний ремонт: " Капітальний ремонт доріжок та системи водовідведення на кладовищі по вул. Довбуша, 420 в м. Коломиї"</t>
  </si>
  <si>
    <t>Середня вартість проведення капітального ремонту 1 м.кв. по об'єкту: "Капітальний ремонт доріжок та системи водовідведення на кладовищі по вул. Довбуша, 420 в м. Коломиї"</t>
  </si>
  <si>
    <t>Кількість проектно-кошторисної документації, яку планується виготовити для реконструкції   нежитлового будинку з надбудовою без зміни зовнішніх геометричних розмірів їхніх фундаментів у плані під багатоквартирний житловий будинок по вул.Гетьмана Івана Мазепи,262 в м.Коломия, Івано-Франківської області</t>
  </si>
  <si>
    <t>Обсяг видатків на реконструкцію нежитлового будинку з надбудовою без зміни зовнішніх геометричних розмірів їхніх фундаментів у плані під багатоквартирний житловий будинок по вул.Гетьмана Івана Мазепи,262 в м.Коломия, Івано-Франківської області</t>
  </si>
  <si>
    <t xml:space="preserve"> м.кв.</t>
  </si>
  <si>
    <t>Відсоток виконання завдання по: "Капітальний ремонт доріжок та системи водовідведення на кладовищі по вул. Довбуша, 420 в м. Коломиї"</t>
  </si>
  <si>
    <t>Кількість проектно-кошторисної документації, яку планується виготовити для проведення робіт по об'єкту "Капітальний ремонт доріжок та системи водовідведення на кладовищі по вул. Довбуша,420 в м.Коломиї"</t>
  </si>
  <si>
    <t>рішення міської ради від 28.03.2024 №3476-54/2024</t>
  </si>
  <si>
    <t>2.13. Капітальний ремонт нежитлової будівні на вулиці В`ячеслава Чорновола, 55 в місті Коломиї</t>
  </si>
  <si>
    <t>Кількість об'єктів, на яких планується провести капітальний ремонт: "Капітальний ремонт нежитлової будівні на вулиці В`ячеслава Чорновола, 55 в місті Коломиї"</t>
  </si>
  <si>
    <t>Середня вартість капітального ремонту по об'єкту: "Капітальний ремонт нежитлової будівні на вулиці В`ячеслава Чорновола, 55 в місті Коломиї"</t>
  </si>
  <si>
    <t>відсоток виконання завдання по об'єкту: "Капітальний ремонт нежитлової будівні на вулиці В`ячеслава Чорновола, 55 в місті Коломиї"</t>
  </si>
  <si>
    <t>2.2. Капітальний ремонт системи опалення Коломийського закладу дошкільної освіти (ясла-садок) №3 "Берізка" Коломийської міської ради, за адресою: Івано-Франківська область, м. Коломия, вул. Гната Ковцуняка,1в</t>
  </si>
  <si>
    <t>Обсяг видатків на: "Капітальний ремонт системи опалення Коломийського закладу дошкільної освіти (ясла-садок) №3 "Берізка" Коломийської міської ради, за адресою: Івано-Франківська область, м. Коломия, вул. Гната Ковцуняка,1в"</t>
  </si>
  <si>
    <t>Кількість проектно-кошторисної документації, яку планується виготовити для: "Капітальний ремонт системи опалення Коломийського закладу дошкільної освіти (ясла-садок) №3 "Берізка" Коломийської міської ради, за адресою: Івано-Франківська область, м. Коломия, вул. Гната Ковцуняка,1в"</t>
  </si>
  <si>
    <t>Середня вартість виготовлення 1 проектно-кошторисної документації: "Капітальний ремонт системи опалення Коломийського закладу дошкільної освіти (ясла-садок) №3 "Берізка" Коломийської міської ради, за адресою: Івано-Франківська область, м. Коломия, вул. Гната Ковцуняка,1в"</t>
  </si>
  <si>
    <t>Відсоток виконання завдання по об'єкту:"Капітальний ремонт системи опалення Коломийського закладу дошкільної освіти (ясла-садок) №3 "Берізка" Коломийської міської ради, за адресою: Івано-Франківська область, м. Коломия, вул. Гната Ковцуняка,1в"</t>
  </si>
  <si>
    <t>2.21. Капітальний ремонт фасаду  Коломийського закладу дошкільної освіти (ясла-садок) №3 "Берізка" Коломийської міської ради  на вул. Гната Ковцуняка,1в  в м.Коломиї Івано-Франківської області</t>
  </si>
  <si>
    <t>Обсяг видатків на: Капітальний ремонт фасаду  Коломийського закладу дошкільної освіти (ясла-садок) №3 "Берізка" Коломийської міської ради  на вул. Гната Ковцуняка,1в  в м.Коломиї Івано-Франківської області</t>
  </si>
  <si>
    <t>Кількість проектно-кошторисної документації, яку планується виготовити для проведення робіт: Капітальний ремонт фасаду  Коломийського закладу дошкільної освіти (ясла-садок) №3 "Берізка" Коломийської міської ради  на вул. Гната Ковцуняка,1в  в м.Коломиї Івано-Франківської області</t>
  </si>
  <si>
    <t>Середня вартість виготовлення 1 проектно-кошторисної документації  по об'єкту: Капітальний ремонт фасаду  Коломийського закладу дошкільної освіти (ясла-садок) №3 "Берізка" Коломийської міської ради  на вул. Гната Ковцуняка,1в  в м.Коломиї Івано-Франківської області</t>
  </si>
  <si>
    <t>відсоток виконання завдання по об'єкту: Капітальний ремонт фасаду  Коломийського закладу дошкільної освіти (ясла-садок) №3 "Берізка" Коломийської міської ради  на вул. Гната Ковцуняка,1в  в м.Коломиї Івано-Франківської області</t>
  </si>
  <si>
    <t>2.22. Капітальний ремонт системи опалення Коломийського ліцею №4 імені Сергія Лисенка Коломийської міської ради, за адресою: Івано-Франківська область, м. Коломия, вул.Марії Заньковецької,11</t>
  </si>
  <si>
    <t>Кількість проектно-кошторисної документації, яку планується виготовити для проведення робіт: "Капітальний ремонт системи опалення Коломийського ліцею №4 імені Сергія Лисенка Коломийської міської ради, за адресою: Івано-Франківська область, м. Коломия, вул.Марії Заньковецької,11"</t>
  </si>
  <si>
    <t>Середня вартість виготовлення 1 проектно-кошторисної документації  по об'єкту: "Капітальний ремонт системи опалення Коломийського ліцею №4 імені Сергія Лисенка Коломийської міської ради, за адресою: Івано-Франківська область, м. Коломия, вул.Марії Заньковецької,11"</t>
  </si>
  <si>
    <t>відсоток виконання завдання по об'єкту: "Капітальний ремонт системи опалення Коломийського ліцею №4 імені Сергія Лисенка Коломийської міської ради, за адресою: Івано-Франківська область, м. Коломия, вул.Марії Заньковецької,11"</t>
  </si>
  <si>
    <t>Обсяг видатків на: "Капітальний ремонт фасаду Коломийського ліцею  №4 імені Сергія Лисенка на вул.Заньковецької, 11 в м.Коломиї Івано-Франківської області"</t>
  </si>
  <si>
    <t>Кількість проектно-кошторисної документації, яку планується виготовити для проведення робіт: "Капітальний ремонт фасаду Коломийського ліцею  №4 імені Сергія Лисенка на вул.Заньковецької, 11 в м.Коломиї Івано-Франківської області"</t>
  </si>
  <si>
    <t>відсоток виконання завдання по об'єкту: "Капітальний ремонт фасаду Коломийського ліцею  №4 імені Сергія Лисенка на вул.Заньковецької, 11 в м.Коломиї Івано-Франківської області"</t>
  </si>
  <si>
    <t>Середня вартість виготовлення 1 проектно-кошторисної документації  по об'єкту: "Капітальний ремонт фасаду Коломийського ліцею  №4 імені Сергія Лисенка на вул.Заньковецької, 11 в м.Коломиї Івано-Франківської області"</t>
  </si>
  <si>
    <t>Обсяг видатків на: "Капітальний ремонт протирадіаційного укриття №35529 Коломийського академічного обласного українського драматичного театру імені Івана Озаркевича на площі Вічевий Майдан,7 в м.Коломия"</t>
  </si>
  <si>
    <t>Кількість проектно-кошторисної документації, яку планується виготовити для проведення робіт: "Капітальний ремонт протирадіаційного укриття №35529 Коломийського академічного обласного українського драматичного театру імені Івана Озаркевича на площі Вічевий Майдан,7 в м.Коломия"</t>
  </si>
  <si>
    <t>Середня вартість виготовлення 1 проектно-кошторисної документації  по об'єкту: "Капітальний ремонт протирадіаційного укриття №35529 Коломийського академічного обласного українського драматичного театру імені Івана Озаркевича на площі Вічевий Майдан,7 в м.Коломия"</t>
  </si>
  <si>
    <t>відсоток виконання завдання по об'єкту: "Капітальний ремонт протирадіаційного укриття №35529 Коломийського академічного обласного українського драматичного театру імені Івана Озаркевича на площі Вічевий Майдан,7 в м.Коломия"</t>
  </si>
  <si>
    <t>3.7. Реконструкція майстерень під укриття на вулиці Карпатській,74 у місті Коломиї</t>
  </si>
  <si>
    <t>Обсяг видатків на реконструкцію майстерні (літера «В») під навчальні класи з влаштуванням укриття в Коломийській філії 10 Коломийського ліцею 9  по вул. Січових Стрільців, 30 в м. Коломия, Івано-Франківської області</t>
  </si>
  <si>
    <t>Обсяг видатків на реконструкцію майстерень під укриття на вулиці Карпатській,74 у місті Коломиї</t>
  </si>
  <si>
    <t>Кількість об`єктів і планується реконсрюювати: "Реконструкція майстерень під укриття на вулиці Карпатській,74 у місті Коломиї"</t>
  </si>
  <si>
    <t>Середня вартість проведення реконструкції по об`єкту: "Реконструкція майстерень під укриття на вулиці Карпатській,74 у місті Коломиї"</t>
  </si>
  <si>
    <t>Обсяг видатків на реконструкцію  з надбудовою нежитлового приміщення на вулиці Мазепи, 4 в місті Коломиї</t>
  </si>
  <si>
    <t>3.8. Реконструкція з надбудовою нежитлового приміщення на вулиці Мазепи, 4 в місті Коломиї</t>
  </si>
  <si>
    <t>Кількість об`єктів і планується реконсрюювати: "Реконструкція з надбудовою нежитлового приміщення на вулиці Мазепи, 4 в місті Коломиї"</t>
  </si>
  <si>
    <t>Середня вартість проведення реконструкції по об`єкту: "Реконструкція з надбудовою нежитлового приміщення на вулиці Мазепи, 4 в місті Коломиї"</t>
  </si>
  <si>
    <t>Відсоток виконання завдання по: "Реконструкція з надбудовою нежитлового приміщення на вулиці Мазепи, 4 в місті Коломиї"</t>
  </si>
  <si>
    <t>Відсоток виконання завдання по: "Реконструкція майстерень під укриття на вулиці Карпатській,74 у місті Коломиї"</t>
  </si>
  <si>
    <t>2.22.Капітальний ремонт фасаду Коломийського ліцею  №4 імені Сергія Лисенка на вул.Заньковецької, 11 в м.Коломиї Івано-Франківської області</t>
  </si>
  <si>
    <t>2.23.Капітальний ремонт протирадіаційного укриття №35529 Коломийського академічного обласного українського драматичного театру імені Івана Озаркевича на площі Вічевий Майдан,7 в м.Коломия</t>
  </si>
  <si>
    <r>
      <t xml:space="preserve">Обсяг бюджетних призначень / бюджетних асигнувань - </t>
    </r>
    <r>
      <rPr>
        <b/>
        <sz val="12"/>
        <rFont val="Times New Roman"/>
        <family val="1"/>
        <charset val="204"/>
      </rPr>
      <t xml:space="preserve">42 859 876,00 </t>
    </r>
    <r>
      <rPr>
        <sz val="12"/>
        <rFont val="Times New Roman"/>
        <family val="1"/>
        <charset val="204"/>
      </rPr>
      <t xml:space="preserve">гривень, у тому числі загального фонду - _ гривень та спеціального фонду -                </t>
    </r>
    <r>
      <rPr>
        <b/>
        <sz val="12"/>
        <rFont val="Times New Roman"/>
        <family val="1"/>
        <charset val="204"/>
      </rPr>
      <t>42 859 876,00</t>
    </r>
    <r>
      <rPr>
        <sz val="12"/>
        <rFont val="Times New Roman"/>
        <family val="1"/>
        <charset val="204"/>
      </rPr>
      <t xml:space="preserve"> гривень.</t>
    </r>
  </si>
  <si>
    <t>2.6. Капітальний ремонт системи опалення будівлі ЗДО №21 "Пролісок" на вул.Леонтовича,12 у м. Коломиї Івано-Франківської області</t>
  </si>
  <si>
    <t>Обсяг видатків на: Капітальний ремонт системи опалення будівлі ЗДО №21 "Пролісок" на вул.Леонтовича,12 у м. Коломиї Івано-Франківської області</t>
  </si>
  <si>
    <t>Кількість об'єктів, на яких планується провести капітальний ремонт:Капітальний ремонт системи опалення будівлі ЗДО №21 "Пролісок" на вул.Леонтовича,12 у м. Коломиї Івано-Франківської області</t>
  </si>
  <si>
    <t>Середня вартість капітального ремонту по об'єкту: Капітальний ремонт системи опалення будівлі ЗДО №21 "Пролісок" на вул.Леонтовича,12 у м. Коломиї Івано-Франківської області</t>
  </si>
  <si>
    <t>Рівень готовності об'єкта: Капітальний ремонт системи опалення будівлі ЗДО №21 "Пролісок" на вул.Леонтовича,12 у м. Коломиї Івано-Франківської області</t>
  </si>
  <si>
    <t>2.7. Капітальний ремонт  системи опалення із проведенням ділянки тепломережі від котельні до Саджавського ліцею Коломийської міської ради по вул.Українській,77а в с. Саджавка Надвірнянського району Івано - Франківської області</t>
  </si>
  <si>
    <t>Обсяг видатків на: "Капітальний ремонт  системи опалення із проведенням ділянки тепломережі від котельні до Саджавського ліцею Коломийської міської ради по вул.Українській,77а в с. Саджавка Надвірнянського району Івано - Франківської області"</t>
  </si>
  <si>
    <t>Середня вартість капітального ремонту по об'єкту: "Капітальний ремонт  системи опалення із проведенням ділянки тепломережі від котельні до Саджавського ліцею Коломийської міської ради по вул.Українській,77а в с. Саджавка Надвірнянського району Івано - Франківської області"</t>
  </si>
  <si>
    <t>Рівень готовності об'єкта: "Капітальний ремонт  системи опалення із проведенням ділянки тепломережі від котельні до Саджавського ліцею Коломийської міської ради по вул.Українській,77а в с. Саджавка Надвірнянського району Івано - Франківської області"</t>
  </si>
  <si>
    <t>Кількість об'єктів, на яких планується провести капітальний ремонт: "Капітальний ремонт  системи опалення із проведенням ділянки тепломережі від котельні до Саджавського ліцею Коломийської міської ради по вул.Українській,77а в с. Саджавка Надвірнянського району Івано - Франківської області"</t>
  </si>
  <si>
    <t>2.24.Капітальний ремонт  фасаду та покрівлі будівлі Корницького закладу дошкільної освіти (ясла-садок) «Калина» Коломийської міської ради Івано-Франківської області за адресою: вул. Перемоги,26,  с.Корнич, Коломийського району Івано-Франківської області</t>
  </si>
  <si>
    <t>Обсяг видатків на: "Капітальний ремонт  фасаду та покрівлі будівлі Корницького закладу дошкільної освіти (ясла-садок) «Калина» Коломийської міської ради Івано-Франківської області за адресою: вул. Перемоги,26,  с.Корнич, Коломийського району Івано-Франківської області"</t>
  </si>
  <si>
    <t>Кількість проектно-кошторисної документації, яку планується виготовити для проведення робіт: "Капітальний ремонт  фасаду та покрівлі будівлі Корницького закладу дошкільної освіти (ясла-садок) «Калина» Коломийської міської ради Івано-Франківської області за адресою: вул. Перемоги,26,  с.Корнич, Коломийського району Івано-Франківської області"</t>
  </si>
  <si>
    <t>Середня вартість виготовлення 1 проектно-кошторисної документації  по об'єкту: "Капітальний ремонт  фасаду та покрівлі будівлі Корницького закладу дошкільної освіти (ясла-садок) «Калина» Коломийської міської ради Івано-Франківської області за адресою: вул. Перемоги,26,  с.Корнич, Коломийського району Івано-Франківської області"</t>
  </si>
  <si>
    <t>відсоток виконання завдання по об'єкту: "Капітальний ремонт  фасаду та покрівлі будівлі Корницького закладу дошкільної освіти (ясла-садок) «Калина» Коломийської міської ради Івано-Франківської області за адресою: вул. Перемоги,26,  с.Корнич, Коломийського району Івано-Франківської області"</t>
  </si>
  <si>
    <t>2.25.Капітальний ремонт  фасаду та покрівлі будівлі Саджавського закладу дошкільної освіти (ясла-садок) «Дударик» Коломийської міської ради за адресою: вул.Кобилянської, 3А,  с. Саджавка, Надвірнянського району Івано-Франківської області</t>
  </si>
  <si>
    <t>Обсяг видатків на: "Капітальний ремонт  фасаду та покрівлі будівлі Саджавського закладу дошкільної освіти (ясла-садок) «Дударик» Коломийської міської ради за адресою: вул.Кобилянської, 3А,  с. Саджавка, Надвірнянського району Івано-Франківської області"</t>
  </si>
  <si>
    <t>Кількість проектно-кошторисної документації, яку планується виготовити для проведення робіт: "Капітальний ремонт  фасаду та покрівлі будівлі Саджавського закладу дошкільної освіти (ясла-садок) «Дударик» Коломийської міської ради за адресою: вул.Кобилянської, 3А,  с. Саджавка, Надвірнянського району Івано-Франківської області"</t>
  </si>
  <si>
    <t>Середня вартість виготовлення 1 проектно-кошторисної документації  по об'єкту: "Капітальний ремонт  фасаду та покрівлі будівлі Саджавського закладу дошкільної освіти (ясла-садок) «Дударик» Коломийської міської ради за адресою: вул.Кобилянської, 3А,  с. Саджавка, Надвірнянського району Івано-Франківської області"</t>
  </si>
  <si>
    <t>відсоток виконання завдання по об'єкту: "Капітальний ремонт  фасаду та покрівлі будівлі Саджавського закладу дошкільної освіти (ясла-садок) «Дударик» Коломийської міської ради за адресою: вул.Кобилянської, 3А,  с. Саджавка, Надвірнянського району Івано-Франківської області"</t>
  </si>
  <si>
    <t>2.26.Капітальний ремонт  фасаду будівлі закладу дошкільної освіти (ясла-садок) № 9«Веселка» Коломийської міської ради Івано-Франківської області за адресою: вулиця Гординського,5А,  місто Коломия</t>
  </si>
  <si>
    <t>Обсяг видатків на: "Капітальний ремонт  фасаду будівлі закладу дошкільної освіти (ясла-садок) № 9«Веселка» Коломийської міської ради Івано-Франківської області за адресою: вулиця Гординського,5А,  місто Коломия"</t>
  </si>
  <si>
    <t>Кількість проектно-кошторисної документації, яку планується виготовити для проведення робіт: "Капітальний ремонт  фасаду будівлі закладу дошкільної освіти (ясла-садок) № 9«Веселка» Коломийської міської ради Івано-Франківської області за адресою: вулиця Гординського,5А,  місто Коломия"</t>
  </si>
  <si>
    <t>Середня вартість виготовлення 1 проектно-кошторисної документації  по об'єкту: "Капітальний ремонт  фасаду будівлі закладу дошкільної освіти (ясла-садок) № 9«Веселка» Коломийської міської ради Івано-Франківської області за адресою: вулиця Гординського,5А,  місто Коломия"</t>
  </si>
  <si>
    <t>відсоток виконання завдання по об'єкту: "Капітальний ремонт  фасаду будівлі закладу дошкільної освіти (ясла-садок) № 9«Веселка» Коломийської міської ради Івано-Франківської області за адресою: вулиця Гординського,5А,  місто Коломия"</t>
  </si>
  <si>
    <t>2.27.Капітальний ремонт  фасаду нежитлового приміщення за адресою: вулиця Шкільна,34А,  с. Товмачик, Коломийського району Івано-Франківської області</t>
  </si>
  <si>
    <t>Обсяг видатків на: "Капітальний ремонт  фасаду нежитлового приміщення за адресою: вулиця Шкільна,34А,  с. Товмачик, Коломийського району Івано-Франківської області"</t>
  </si>
  <si>
    <t>Кількість проектно-кошторисної документації, яку планується виготовити для проведення робіт: "Капітальний ремонт  фасаду нежитлового приміщення за адресою: вулиця Шкільна,34А,  с. Товмачик, Коломийського району Івано-Франківської області"</t>
  </si>
  <si>
    <t>Середня вартість виготовлення 1 проектно-кошторисної документації  по об'єкту: "Капітальний ремонт  фасаду нежитлового приміщення за адресою: вулиця Шкільна,34А,  с. Товмачик, Коломийського району Івано-Франківської області"</t>
  </si>
  <si>
    <t>відсоток виконання завдання по об'єкту: "Капітальний ремонт  фасаду нежитлового приміщення за адресою: вулиця Шкільна,34А,  с. Товмачик, Коломийського району Івано-Франківської області"</t>
  </si>
  <si>
    <t>Кількість проектно-кошторисної документації, яку планується виготовити для реконструкції майстерні (літера «В») під навчальні класи з влаштуванням укриття в Коломийській філії 10 Коломийського ліцею 9  по вул. Січових Стрільців, 30 в м. Коломия, Івано-Франківської області</t>
  </si>
  <si>
    <t>Середня вартість виготовлення 1 проектно-кошторисної документації:  "Реконструкція майстерні (літера «В») під навчальні класи з влаштуванням укриття в Коломийській філії 10 Коломийського ліцею 9  по вул. Січових Стрільців, 30 в м. Коломия, Івано-Франківської області"</t>
  </si>
  <si>
    <t>Підстави для виконання бюджетної програми: __Конституція України, Бюджетний кодекс України, Закон України «Про місцеве самоврядування в Україні»,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(зі змінами), Наказ Міністерства фінансів України від 20.09.2017 №793 «Про затверджених складових програмної класифікації видатків та кредитування місцевих бюджетів», рішення міської ради від 22.12.2023 р.  № 3295-50/2023 "Про бюджет Коломийської міської територіальної громади на 2024 рік (0953000000) код бюджету", рішення міської ради від 18.01.2024 р.  № 33620-52/2024 "Про уточнення бюджету Коломийської міської територіальної громади (0953000000) код бюджету", рішення міської ради від 27.02.2024р. № 3402-53/2024 "Про уточнення бюджету Коломийської міської територіальної громади на 2024 рік (0953000000) код бюджету", рішення міської ради від 28.03.2024р. № 3476-54/2024 "Про уточнення бюджету Коломийської міської територіальної громади на 2024 рік (0953000000) код бюджету",  рішення міської ради від 25.04.2024р. № 3515-54/2024 "Про уточнення бюджету Коломийської міської територіальної громади на 2024 рік (0953000000) код бюджету"</t>
  </si>
  <si>
    <t>рішення міської ради від 25.04.2024 №3515-54/2024</t>
  </si>
  <si>
    <r>
      <t>бюджетної програми місцевого бюджету на _</t>
    </r>
    <r>
      <rPr>
        <b/>
        <u/>
        <sz val="12"/>
        <rFont val="Times New Roman"/>
        <family val="1"/>
        <charset val="204"/>
      </rPr>
      <t>2024</t>
    </r>
    <r>
      <rPr>
        <b/>
        <sz val="12"/>
        <rFont val="Times New Roman"/>
        <family val="1"/>
        <charset val="204"/>
      </rPr>
      <t>___ рік</t>
    </r>
  </si>
  <si>
    <r>
      <t>___</t>
    </r>
    <r>
      <rPr>
        <i/>
        <u/>
        <sz val="12"/>
        <rFont val="Times New Roman"/>
        <family val="1"/>
        <charset val="204"/>
      </rPr>
      <t>від 02.05.2024__N 22-О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</si>
</sst>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46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8.5"/>
      <color rgb="FF000000"/>
      <name val="Times New Roman"/>
      <family val="1"/>
      <charset val="204"/>
    </font>
    <font>
      <sz val="8.5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.5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.5"/>
      <color indexed="8"/>
      <name val="Times New Roman"/>
      <family val="1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7.5"/>
      <name val="Times New Roman"/>
      <family val="1"/>
      <charset val="204"/>
    </font>
    <font>
      <i/>
      <sz val="12"/>
      <name val="Times New Roman"/>
      <family val="1"/>
      <charset val="204"/>
    </font>
    <font>
      <i/>
      <u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rgb="FFFFFF00"/>
        <bgColor rgb="FF000000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4" fillId="0" borderId="0"/>
  </cellStyleXfs>
  <cellXfs count="303">
    <xf numFmtId="0" fontId="0" fillId="0" borderId="0" xfId="0"/>
    <xf numFmtId="0" fontId="6" fillId="0" borderId="0" xfId="0" applyFont="1"/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12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top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5" fillId="0" borderId="0" xfId="0" applyFont="1"/>
    <xf numFmtId="0" fontId="6" fillId="2" borderId="0" xfId="0" applyFont="1" applyFill="1" applyAlignment="1">
      <alignment vertical="center" wrapText="1"/>
    </xf>
    <xf numFmtId="0" fontId="7" fillId="2" borderId="0" xfId="0" applyFont="1" applyFill="1"/>
    <xf numFmtId="0" fontId="17" fillId="2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center" vertical="top"/>
    </xf>
    <xf numFmtId="0" fontId="7" fillId="2" borderId="0" xfId="0" applyFont="1" applyFill="1" applyAlignment="1">
      <alignment vertical="top"/>
    </xf>
    <xf numFmtId="0" fontId="6" fillId="2" borderId="0" xfId="0" applyFont="1" applyFill="1" applyAlignment="1">
      <alignment horizontal="left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right" vertical="center" wrapText="1"/>
    </xf>
    <xf numFmtId="0" fontId="18" fillId="2" borderId="2" xfId="0" applyFont="1" applyFill="1" applyBorder="1" applyAlignment="1">
      <alignment horizontal="left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12" fillId="2" borderId="2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0" fontId="10" fillId="2" borderId="0" xfId="0" applyFont="1" applyFill="1"/>
    <xf numFmtId="0" fontId="14" fillId="2" borderId="2" xfId="0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4" fontId="19" fillId="2" borderId="2" xfId="1" applyNumberFormat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4" fontId="1" fillId="2" borderId="2" xfId="1" applyNumberFormat="1" applyFont="1" applyFill="1" applyBorder="1" applyAlignment="1">
      <alignment horizontal="center" vertical="center" wrapText="1"/>
    </xf>
    <xf numFmtId="0" fontId="16" fillId="2" borderId="2" xfId="1" applyFont="1" applyFill="1" applyBorder="1" applyAlignment="1">
      <alignment horizontal="center" vertical="center" wrapText="1"/>
    </xf>
    <xf numFmtId="0" fontId="17" fillId="2" borderId="2" xfId="1" applyFont="1" applyFill="1" applyBorder="1" applyAlignment="1">
      <alignment horizontal="center" vertical="center" wrapText="1"/>
    </xf>
    <xf numFmtId="3" fontId="19" fillId="2" borderId="2" xfId="1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4" fontId="13" fillId="2" borderId="2" xfId="0" applyNumberFormat="1" applyFont="1" applyFill="1" applyBorder="1" applyAlignment="1">
      <alignment horizontal="center" vertical="center" wrapText="1"/>
    </xf>
    <xf numFmtId="4" fontId="7" fillId="2" borderId="0" xfId="0" applyNumberFormat="1" applyFont="1" applyFill="1"/>
    <xf numFmtId="0" fontId="27" fillId="2" borderId="2" xfId="0" applyFont="1" applyFill="1" applyBorder="1" applyAlignment="1">
      <alignment horizontal="left" vertical="center" wrapText="1"/>
    </xf>
    <xf numFmtId="0" fontId="27" fillId="2" borderId="2" xfId="0" applyFont="1" applyFill="1" applyBorder="1" applyAlignment="1">
      <alignment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vertical="top" wrapText="1"/>
    </xf>
    <xf numFmtId="0" fontId="29" fillId="2" borderId="3" xfId="0" applyFont="1" applyFill="1" applyBorder="1" applyAlignment="1">
      <alignment horizontal="center" vertical="top"/>
    </xf>
    <xf numFmtId="0" fontId="28" fillId="2" borderId="1" xfId="0" applyFont="1" applyFill="1" applyBorder="1" applyAlignment="1">
      <alignment vertical="top" wrapText="1"/>
    </xf>
    <xf numFmtId="0" fontId="28" fillId="2" borderId="0" xfId="0" applyFont="1" applyFill="1" applyBorder="1" applyAlignment="1">
      <alignment wrapText="1"/>
    </xf>
    <xf numFmtId="0" fontId="28" fillId="2" borderId="1" xfId="0" applyFont="1" applyFill="1" applyBorder="1" applyAlignment="1">
      <alignment horizontal="center" wrapText="1"/>
    </xf>
    <xf numFmtId="49" fontId="28" fillId="2" borderId="1" xfId="0" applyNumberFormat="1" applyFont="1" applyFill="1" applyBorder="1" applyAlignment="1">
      <alignment horizontal="center" wrapText="1"/>
    </xf>
    <xf numFmtId="0" fontId="31" fillId="2" borderId="0" xfId="0" applyFont="1" applyFill="1"/>
    <xf numFmtId="0" fontId="29" fillId="2" borderId="0" xfId="0" applyFont="1" applyFill="1" applyBorder="1" applyAlignment="1">
      <alignment horizontal="center" vertical="top" wrapText="1"/>
    </xf>
    <xf numFmtId="0" fontId="29" fillId="2" borderId="3" xfId="0" applyFont="1" applyFill="1" applyBorder="1" applyAlignment="1">
      <alignment horizontal="center" vertical="top" wrapText="1"/>
    </xf>
    <xf numFmtId="0" fontId="32" fillId="2" borderId="0" xfId="0" applyFont="1" applyFill="1" applyAlignment="1">
      <alignment horizontal="center" vertical="top" wrapText="1"/>
    </xf>
    <xf numFmtId="3" fontId="12" fillId="2" borderId="2" xfId="0" applyNumberFormat="1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center" vertical="center" wrapText="1"/>
    </xf>
    <xf numFmtId="4" fontId="6" fillId="3" borderId="2" xfId="1" applyNumberFormat="1" applyFont="1" applyFill="1" applyBorder="1" applyAlignment="1">
      <alignment horizontal="center" vertical="center" wrapText="1"/>
    </xf>
    <xf numFmtId="4" fontId="12" fillId="3" borderId="2" xfId="1" applyNumberFormat="1" applyFont="1" applyFill="1" applyBorder="1" applyAlignment="1">
      <alignment horizontal="center" vertical="center" wrapText="1"/>
    </xf>
    <xf numFmtId="0" fontId="19" fillId="3" borderId="2" xfId="1" applyFont="1" applyFill="1" applyBorder="1" applyAlignment="1">
      <alignment horizontal="center" vertical="center" wrapText="1"/>
    </xf>
    <xf numFmtId="4" fontId="19" fillId="3" borderId="2" xfId="1" applyNumberFormat="1" applyFont="1" applyFill="1" applyBorder="1" applyAlignment="1">
      <alignment horizontal="center" vertical="center" wrapText="1"/>
    </xf>
    <xf numFmtId="0" fontId="18" fillId="3" borderId="2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/>
    </xf>
    <xf numFmtId="3" fontId="6" fillId="3" borderId="2" xfId="1" applyNumberFormat="1" applyFont="1" applyFill="1" applyBorder="1" applyAlignment="1">
      <alignment horizontal="center" vertical="center" wrapText="1"/>
    </xf>
    <xf numFmtId="0" fontId="25" fillId="2" borderId="2" xfId="1" applyFont="1" applyFill="1" applyBorder="1" applyAlignment="1">
      <alignment horizontal="center" vertical="center" wrapText="1"/>
    </xf>
    <xf numFmtId="0" fontId="34" fillId="2" borderId="2" xfId="1" applyFont="1" applyFill="1" applyBorder="1" applyAlignment="1">
      <alignment horizontal="left" vertical="center" wrapText="1"/>
    </xf>
    <xf numFmtId="0" fontId="23" fillId="2" borderId="2" xfId="1" applyFont="1" applyFill="1" applyBorder="1" applyAlignment="1">
      <alignment horizontal="center" vertical="center" wrapText="1"/>
    </xf>
    <xf numFmtId="4" fontId="9" fillId="2" borderId="2" xfId="1" applyNumberFormat="1" applyFont="1" applyFill="1" applyBorder="1" applyAlignment="1">
      <alignment horizontal="center" vertical="center" wrapText="1"/>
    </xf>
    <xf numFmtId="3" fontId="9" fillId="2" borderId="2" xfId="1" applyNumberFormat="1" applyFont="1" applyFill="1" applyBorder="1" applyAlignment="1">
      <alignment horizontal="center" vertical="center" wrapText="1"/>
    </xf>
    <xf numFmtId="0" fontId="17" fillId="2" borderId="0" xfId="0" applyFont="1" applyFill="1"/>
    <xf numFmtId="4" fontId="23" fillId="2" borderId="2" xfId="1" applyNumberFormat="1" applyFont="1" applyFill="1" applyBorder="1" applyAlignment="1">
      <alignment horizontal="center" vertical="center" wrapText="1"/>
    </xf>
    <xf numFmtId="0" fontId="34" fillId="2" borderId="2" xfId="1" applyFont="1" applyFill="1" applyBorder="1" applyAlignment="1">
      <alignment vertical="center" wrapText="1"/>
    </xf>
    <xf numFmtId="0" fontId="25" fillId="3" borderId="2" xfId="1" applyFont="1" applyFill="1" applyBorder="1" applyAlignment="1">
      <alignment horizontal="center" vertical="center" wrapText="1"/>
    </xf>
    <xf numFmtId="4" fontId="9" fillId="3" borderId="2" xfId="1" applyNumberFormat="1" applyFont="1" applyFill="1" applyBorder="1" applyAlignment="1">
      <alignment horizontal="center" vertical="center" wrapText="1"/>
    </xf>
    <xf numFmtId="3" fontId="9" fillId="3" borderId="2" xfId="1" applyNumberFormat="1" applyFont="1" applyFill="1" applyBorder="1" applyAlignment="1">
      <alignment horizontal="center" vertical="center" wrapText="1"/>
    </xf>
    <xf numFmtId="0" fontId="25" fillId="3" borderId="2" xfId="1" applyFont="1" applyFill="1" applyBorder="1" applyAlignment="1">
      <alignment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34" fillId="2" borderId="2" xfId="0" applyFont="1" applyFill="1" applyBorder="1" applyAlignment="1">
      <alignment vertical="center" wrapText="1"/>
    </xf>
    <xf numFmtId="3" fontId="23" fillId="2" borderId="2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6" fillId="3" borderId="2" xfId="1" applyFont="1" applyFill="1" applyBorder="1" applyAlignment="1">
      <alignment horizontal="left" vertical="center" wrapText="1"/>
    </xf>
    <xf numFmtId="0" fontId="27" fillId="2" borderId="2" xfId="1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5" fillId="3" borderId="2" xfId="1" applyFont="1" applyFill="1" applyBorder="1" applyAlignment="1">
      <alignment horizontal="left" vertical="center" wrapText="1"/>
    </xf>
    <xf numFmtId="0" fontId="36" fillId="2" borderId="3" xfId="0" applyFont="1" applyFill="1" applyBorder="1" applyAlignment="1">
      <alignment horizontal="center" vertical="top" wrapText="1"/>
    </xf>
    <xf numFmtId="0" fontId="29" fillId="2" borderId="0" xfId="0" applyFont="1" applyFill="1" applyAlignment="1">
      <alignment horizontal="center" vertical="top" wrapText="1"/>
    </xf>
    <xf numFmtId="0" fontId="25" fillId="3" borderId="2" xfId="1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vertical="center" wrapText="1"/>
    </xf>
    <xf numFmtId="0" fontId="31" fillId="2" borderId="0" xfId="0" applyFont="1" applyFill="1" applyBorder="1" applyAlignment="1"/>
    <xf numFmtId="0" fontId="31" fillId="2" borderId="0" xfId="0" applyFont="1" applyFill="1" applyAlignment="1">
      <alignment vertical="center" wrapText="1"/>
    </xf>
    <xf numFmtId="0" fontId="32" fillId="2" borderId="0" xfId="0" applyFont="1" applyFill="1" applyAlignment="1">
      <alignment horizontal="center" vertical="center" wrapText="1"/>
    </xf>
    <xf numFmtId="0" fontId="39" fillId="2" borderId="0" xfId="0" applyFont="1" applyFill="1" applyAlignment="1"/>
    <xf numFmtId="0" fontId="31" fillId="2" borderId="0" xfId="0" applyFont="1" applyFill="1" applyAlignment="1">
      <alignment vertical="top"/>
    </xf>
    <xf numFmtId="0" fontId="25" fillId="3" borderId="2" xfId="1" applyFont="1" applyFill="1" applyBorder="1" applyAlignment="1">
      <alignment horizontal="left" vertical="center" wrapText="1"/>
    </xf>
    <xf numFmtId="4" fontId="1" fillId="4" borderId="2" xfId="0" applyNumberFormat="1" applyFont="1" applyFill="1" applyBorder="1" applyAlignment="1">
      <alignment horizontal="center" vertical="center" wrapText="1"/>
    </xf>
    <xf numFmtId="4" fontId="6" fillId="4" borderId="2" xfId="0" applyNumberFormat="1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3" fontId="1" fillId="4" borderId="2" xfId="0" applyNumberFormat="1" applyFont="1" applyFill="1" applyBorder="1" applyAlignment="1">
      <alignment horizontal="center" vertical="center" wrapText="1"/>
    </xf>
    <xf numFmtId="3" fontId="6" fillId="4" borderId="2" xfId="0" applyNumberFormat="1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34" fillId="4" borderId="2" xfId="0" applyFont="1" applyFill="1" applyBorder="1" applyAlignment="1">
      <alignment horizontal="left" vertical="center" wrapText="1"/>
    </xf>
    <xf numFmtId="0" fontId="17" fillId="4" borderId="2" xfId="0" applyFont="1" applyFill="1" applyBorder="1" applyAlignment="1">
      <alignment horizontal="center" vertical="center" wrapText="1"/>
    </xf>
    <xf numFmtId="3" fontId="23" fillId="4" borderId="2" xfId="0" applyNumberFormat="1" applyFont="1" applyFill="1" applyBorder="1" applyAlignment="1">
      <alignment horizontal="center" vertical="center" wrapText="1"/>
    </xf>
    <xf numFmtId="3" fontId="9" fillId="4" borderId="2" xfId="0" applyNumberFormat="1" applyFont="1" applyFill="1" applyBorder="1" applyAlignment="1">
      <alignment horizontal="center" vertical="center" wrapText="1"/>
    </xf>
    <xf numFmtId="0" fontId="27" fillId="4" borderId="2" xfId="0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35" fillId="4" borderId="2" xfId="0" applyFont="1" applyFill="1" applyBorder="1" applyAlignment="1">
      <alignment horizontal="left" vertical="center" wrapText="1"/>
    </xf>
    <xf numFmtId="0" fontId="34" fillId="4" borderId="2" xfId="0" applyFont="1" applyFill="1" applyBorder="1" applyAlignment="1">
      <alignment vertical="center" wrapText="1"/>
    </xf>
    <xf numFmtId="0" fontId="27" fillId="4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wrapText="1"/>
    </xf>
    <xf numFmtId="0" fontId="12" fillId="5" borderId="2" xfId="1" applyFont="1" applyFill="1" applyBorder="1" applyAlignment="1">
      <alignment horizontal="center" vertical="center" wrapText="1"/>
    </xf>
    <xf numFmtId="4" fontId="6" fillId="5" borderId="2" xfId="1" applyNumberFormat="1" applyFont="1" applyFill="1" applyBorder="1" applyAlignment="1">
      <alignment horizontal="center" vertical="center" wrapText="1"/>
    </xf>
    <xf numFmtId="0" fontId="25" fillId="5" borderId="2" xfId="1" applyFont="1" applyFill="1" applyBorder="1" applyAlignment="1">
      <alignment horizontal="center" vertical="center" wrapText="1"/>
    </xf>
    <xf numFmtId="0" fontId="25" fillId="5" borderId="2" xfId="1" applyFont="1" applyFill="1" applyBorder="1" applyAlignment="1">
      <alignment vertical="center" wrapText="1"/>
    </xf>
    <xf numFmtId="0" fontId="9" fillId="5" borderId="2" xfId="1" applyFont="1" applyFill="1" applyBorder="1" applyAlignment="1">
      <alignment horizontal="center" vertical="center" wrapText="1"/>
    </xf>
    <xf numFmtId="4" fontId="9" fillId="5" borderId="2" xfId="1" applyNumberFormat="1" applyFont="1" applyFill="1" applyBorder="1" applyAlignment="1">
      <alignment horizontal="center" vertical="center" wrapText="1"/>
    </xf>
    <xf numFmtId="0" fontId="26" fillId="5" borderId="2" xfId="1" applyFont="1" applyFill="1" applyBorder="1" applyAlignment="1">
      <alignment horizontal="left" vertical="center" wrapText="1"/>
    </xf>
    <xf numFmtId="0" fontId="18" fillId="5" borderId="2" xfId="1" applyFont="1" applyFill="1" applyBorder="1" applyAlignment="1">
      <alignment horizontal="center" vertical="center" wrapText="1"/>
    </xf>
    <xf numFmtId="4" fontId="19" fillId="5" borderId="2" xfId="1" applyNumberFormat="1" applyFont="1" applyFill="1" applyBorder="1" applyAlignment="1">
      <alignment horizontal="center" vertical="center" wrapText="1"/>
    </xf>
    <xf numFmtId="0" fontId="25" fillId="5" borderId="2" xfId="1" applyFont="1" applyFill="1" applyBorder="1" applyAlignment="1">
      <alignment horizontal="left" vertical="center" wrapText="1"/>
    </xf>
    <xf numFmtId="0" fontId="19" fillId="5" borderId="2" xfId="1" applyFont="1" applyFill="1" applyBorder="1" applyAlignment="1">
      <alignment horizontal="center" vertical="center" wrapText="1"/>
    </xf>
    <xf numFmtId="4" fontId="12" fillId="5" borderId="2" xfId="1" applyNumberFormat="1" applyFont="1" applyFill="1" applyBorder="1" applyAlignment="1">
      <alignment horizontal="center" vertical="center" wrapText="1"/>
    </xf>
    <xf numFmtId="0" fontId="7" fillId="4" borderId="0" xfId="0" applyFont="1" applyFill="1"/>
    <xf numFmtId="0" fontId="17" fillId="4" borderId="0" xfId="0" applyFont="1" applyFill="1"/>
    <xf numFmtId="3" fontId="6" fillId="5" borderId="2" xfId="1" applyNumberFormat="1" applyFont="1" applyFill="1" applyBorder="1" applyAlignment="1">
      <alignment horizontal="center" vertical="center" wrapText="1"/>
    </xf>
    <xf numFmtId="3" fontId="9" fillId="5" borderId="2" xfId="1" applyNumberFormat="1" applyFont="1" applyFill="1" applyBorder="1" applyAlignment="1">
      <alignment horizontal="center" vertical="center" wrapText="1"/>
    </xf>
    <xf numFmtId="0" fontId="37" fillId="2" borderId="0" xfId="0" applyFont="1" applyFill="1" applyAlignment="1">
      <alignment vertical="center"/>
    </xf>
    <xf numFmtId="0" fontId="39" fillId="2" borderId="0" xfId="1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top" wrapText="1"/>
    </xf>
    <xf numFmtId="0" fontId="32" fillId="2" borderId="0" xfId="0" applyFont="1" applyFill="1" applyAlignment="1">
      <alignment horizontal="left" vertical="center" wrapText="1"/>
    </xf>
    <xf numFmtId="0" fontId="40" fillId="3" borderId="2" xfId="1" applyFont="1" applyFill="1" applyBorder="1" applyAlignment="1">
      <alignment horizontal="left" vertical="center" wrapText="1"/>
    </xf>
    <xf numFmtId="0" fontId="29" fillId="2" borderId="0" xfId="0" applyFont="1" applyFill="1" applyAlignment="1">
      <alignment horizontal="center" vertical="top" wrapText="1"/>
    </xf>
    <xf numFmtId="49" fontId="28" fillId="2" borderId="1" xfId="0" applyNumberFormat="1" applyFont="1" applyFill="1" applyBorder="1" applyAlignment="1">
      <alignment horizontal="center" wrapText="1"/>
    </xf>
    <xf numFmtId="0" fontId="28" fillId="2" borderId="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left" vertical="top" wrapText="1"/>
    </xf>
    <xf numFmtId="0" fontId="14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left" wrapText="1"/>
    </xf>
    <xf numFmtId="0" fontId="7" fillId="2" borderId="1" xfId="0" applyFont="1" applyFill="1" applyBorder="1" applyAlignment="1">
      <alignment horizontal="right"/>
    </xf>
    <xf numFmtId="0" fontId="8" fillId="2" borderId="3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/>
    </xf>
    <xf numFmtId="0" fontId="28" fillId="2" borderId="1" xfId="0" applyFont="1" applyFill="1" applyBorder="1" applyAlignment="1">
      <alignment horizontal="center" vertical="top" wrapText="1"/>
    </xf>
    <xf numFmtId="0" fontId="29" fillId="2" borderId="3" xfId="0" applyFont="1" applyFill="1" applyBorder="1" applyAlignment="1">
      <alignment horizontal="center" vertical="top" wrapText="1"/>
    </xf>
    <xf numFmtId="0" fontId="29" fillId="2" borderId="0" xfId="0" applyFont="1" applyFill="1" applyAlignment="1">
      <alignment horizontal="center" vertical="top" wrapText="1"/>
    </xf>
    <xf numFmtId="49" fontId="28" fillId="2" borderId="1" xfId="0" applyNumberFormat="1" applyFont="1" applyFill="1" applyBorder="1" applyAlignment="1">
      <alignment horizontal="center" wrapText="1"/>
    </xf>
    <xf numFmtId="0" fontId="32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center" vertical="center"/>
    </xf>
    <xf numFmtId="0" fontId="28" fillId="2" borderId="1" xfId="0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center" vertical="top" wrapText="1"/>
    </xf>
    <xf numFmtId="0" fontId="6" fillId="2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right"/>
    </xf>
    <xf numFmtId="0" fontId="0" fillId="2" borderId="1" xfId="0" applyFill="1" applyBorder="1" applyAlignment="1"/>
    <xf numFmtId="0" fontId="19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/>
    <xf numFmtId="0" fontId="9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/>
    <xf numFmtId="0" fontId="21" fillId="2" borderId="2" xfId="0" applyFont="1" applyFill="1" applyBorder="1" applyAlignment="1">
      <alignment horizontal="left" vertical="center" wrapText="1"/>
    </xf>
    <xf numFmtId="0" fontId="33" fillId="2" borderId="0" xfId="0" applyFont="1" applyFill="1" applyAlignment="1">
      <alignment horizontal="left" vertical="top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19" fillId="2" borderId="0" xfId="0" applyFont="1" applyFill="1" applyAlignment="1">
      <alignment vertical="top" wrapText="1"/>
    </xf>
    <xf numFmtId="0" fontId="0" fillId="2" borderId="0" xfId="0" applyFont="1" applyFill="1" applyAlignment="1">
      <alignment vertical="top" wrapText="1"/>
    </xf>
    <xf numFmtId="0" fontId="12" fillId="2" borderId="2" xfId="0" applyFont="1" applyFill="1" applyBorder="1" applyAlignment="1">
      <alignment horizontal="center" vertical="center" wrapText="1"/>
    </xf>
    <xf numFmtId="0" fontId="25" fillId="6" borderId="2" xfId="1" applyFont="1" applyFill="1" applyBorder="1" applyAlignment="1">
      <alignment horizontal="left" vertical="center" wrapText="1"/>
    </xf>
    <xf numFmtId="0" fontId="25" fillId="3" borderId="2" xfId="1" applyFont="1" applyFill="1" applyBorder="1" applyAlignment="1">
      <alignment horizontal="left" vertical="center" wrapText="1"/>
    </xf>
    <xf numFmtId="0" fontId="22" fillId="2" borderId="2" xfId="1" applyFont="1" applyFill="1" applyBorder="1" applyAlignment="1">
      <alignment horizontal="left" vertical="center" wrapText="1"/>
    </xf>
    <xf numFmtId="0" fontId="40" fillId="3" borderId="2" xfId="1" applyFont="1" applyFill="1" applyBorder="1" applyAlignment="1">
      <alignment horizontal="left" vertical="center" wrapText="1"/>
    </xf>
    <xf numFmtId="0" fontId="37" fillId="2" borderId="0" xfId="0" applyFont="1" applyFill="1" applyAlignment="1">
      <alignment horizontal="left" vertical="center" wrapText="1"/>
    </xf>
    <xf numFmtId="0" fontId="37" fillId="2" borderId="1" xfId="0" applyFont="1" applyFill="1" applyBorder="1" applyAlignment="1">
      <alignment horizontal="center"/>
    </xf>
    <xf numFmtId="0" fontId="12" fillId="2" borderId="0" xfId="0" applyFont="1" applyFill="1" applyAlignment="1">
      <alignment horizontal="left" vertical="center"/>
    </xf>
    <xf numFmtId="0" fontId="37" fillId="2" borderId="0" xfId="0" applyFont="1" applyFill="1" applyAlignment="1">
      <alignment horizontal="left" wrapText="1"/>
    </xf>
    <xf numFmtId="0" fontId="38" fillId="2" borderId="1" xfId="0" applyFont="1" applyFill="1" applyBorder="1" applyAlignment="1">
      <alignment horizontal="center"/>
    </xf>
    <xf numFmtId="0" fontId="22" fillId="2" borderId="2" xfId="0" applyFont="1" applyFill="1" applyBorder="1" applyAlignment="1">
      <alignment horizontal="left" vertical="center" wrapText="1"/>
    </xf>
    <xf numFmtId="0" fontId="21" fillId="3" borderId="2" xfId="1" applyFont="1" applyFill="1" applyBorder="1" applyAlignment="1">
      <alignment horizontal="left" vertical="center" wrapText="1"/>
    </xf>
    <xf numFmtId="0" fontId="26" fillId="2" borderId="2" xfId="0" applyFont="1" applyFill="1" applyBorder="1" applyAlignment="1">
      <alignment horizontal="left" vertical="center" wrapText="1"/>
    </xf>
    <xf numFmtId="0" fontId="37" fillId="2" borderId="0" xfId="0" applyFont="1" applyFill="1" applyAlignment="1">
      <alignment horizontal="justify" vertical="center"/>
    </xf>
    <xf numFmtId="0" fontId="25" fillId="5" borderId="2" xfId="1" applyFont="1" applyFill="1" applyBorder="1" applyAlignment="1">
      <alignment horizontal="left" vertical="center" wrapText="1"/>
    </xf>
    <xf numFmtId="0" fontId="22" fillId="4" borderId="2" xfId="0" applyFont="1" applyFill="1" applyBorder="1" applyAlignment="1">
      <alignment horizontal="left" vertical="center" wrapText="1"/>
    </xf>
    <xf numFmtId="0" fontId="26" fillId="4" borderId="2" xfId="0" applyFont="1" applyFill="1" applyBorder="1" applyAlignment="1">
      <alignment horizontal="left" vertical="center" wrapText="1"/>
    </xf>
    <xf numFmtId="0" fontId="0" fillId="4" borderId="2" xfId="0" applyFill="1" applyBorder="1" applyAlignment="1"/>
    <xf numFmtId="0" fontId="13" fillId="2" borderId="2" xfId="0" applyFont="1" applyFill="1" applyBorder="1" applyAlignment="1">
      <alignment horizontal="left" vertical="center" wrapText="1"/>
    </xf>
    <xf numFmtId="0" fontId="22" fillId="2" borderId="5" xfId="1" applyFont="1" applyFill="1" applyBorder="1" applyAlignment="1">
      <alignment horizontal="center" vertical="center" wrapText="1"/>
    </xf>
    <xf numFmtId="0" fontId="22" fillId="2" borderId="6" xfId="1" applyFont="1" applyFill="1" applyBorder="1" applyAlignment="1">
      <alignment horizontal="center" vertical="center" wrapText="1"/>
    </xf>
    <xf numFmtId="0" fontId="22" fillId="2" borderId="7" xfId="1" applyFont="1" applyFill="1" applyBorder="1" applyAlignment="1">
      <alignment horizontal="center" vertical="center" wrapText="1"/>
    </xf>
    <xf numFmtId="0" fontId="33" fillId="2" borderId="0" xfId="0" applyFont="1" applyFill="1" applyAlignment="1">
      <alignment horizontal="left" vertical="center" wrapText="1"/>
    </xf>
    <xf numFmtId="0" fontId="25" fillId="2" borderId="4" xfId="0" applyFont="1" applyFill="1" applyBorder="1" applyAlignment="1">
      <alignment horizontal="left" vertical="center" wrapText="1"/>
    </xf>
    <xf numFmtId="0" fontId="25" fillId="2" borderId="3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26" fillId="2" borderId="2" xfId="0" applyFont="1" applyFill="1" applyBorder="1" applyAlignment="1">
      <alignment vertical="center" wrapText="1"/>
    </xf>
    <xf numFmtId="0" fontId="14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1" fillId="0" borderId="1" xfId="0" applyFont="1" applyBorder="1"/>
    <xf numFmtId="0" fontId="8" fillId="0" borderId="0" xfId="0" applyFont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  <xf numFmtId="0" fontId="6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4" fillId="0" borderId="3" xfId="0" applyFont="1" applyBorder="1" applyAlignment="1">
      <alignment horizontal="center" vertical="top"/>
    </xf>
    <xf numFmtId="0" fontId="12" fillId="0" borderId="0" xfId="0" applyFont="1" applyAlignment="1">
      <alignment horizontal="left" vertical="center" wrapText="1"/>
    </xf>
    <xf numFmtId="0" fontId="29" fillId="2" borderId="0" xfId="0" applyFont="1" applyFill="1" applyAlignment="1">
      <alignment horizontal="left" vertical="top" wrapText="1"/>
    </xf>
    <xf numFmtId="0" fontId="29" fillId="2" borderId="0" xfId="0" applyFont="1" applyFill="1" applyAlignment="1">
      <alignment horizontal="left" vertical="top"/>
    </xf>
    <xf numFmtId="0" fontId="32" fillId="2" borderId="0" xfId="0" applyFont="1" applyFill="1" applyAlignment="1">
      <alignment vertical="center" wrapText="1"/>
    </xf>
    <xf numFmtId="0" fontId="32" fillId="2" borderId="0" xfId="0" applyFont="1" applyFill="1" applyAlignment="1">
      <alignment horizontal="left" wrapText="1"/>
    </xf>
    <xf numFmtId="0" fontId="31" fillId="2" borderId="1" xfId="0" applyFont="1" applyFill="1" applyBorder="1" applyAlignment="1">
      <alignment horizontal="right"/>
    </xf>
    <xf numFmtId="0" fontId="31" fillId="2" borderId="1" xfId="0" applyFont="1" applyFill="1" applyBorder="1" applyAlignment="1">
      <alignment horizontal="center"/>
    </xf>
    <xf numFmtId="0" fontId="37" fillId="2" borderId="0" xfId="0" applyFont="1" applyFill="1" applyAlignment="1">
      <alignment horizontal="center" vertical="center"/>
    </xf>
    <xf numFmtId="0" fontId="32" fillId="2" borderId="0" xfId="0" applyFont="1" applyFill="1"/>
    <xf numFmtId="0" fontId="32" fillId="2" borderId="2" xfId="0" applyFont="1" applyFill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left" vertical="center" wrapText="1"/>
    </xf>
    <xf numFmtId="0" fontId="32" fillId="2" borderId="6" xfId="0" applyFont="1" applyFill="1" applyBorder="1" applyAlignment="1">
      <alignment horizontal="left" vertical="center" wrapText="1"/>
    </xf>
    <xf numFmtId="0" fontId="32" fillId="2" borderId="7" xfId="0" applyFont="1" applyFill="1" applyBorder="1" applyAlignment="1">
      <alignment horizontal="left" vertical="center" wrapText="1"/>
    </xf>
    <xf numFmtId="0" fontId="32" fillId="2" borderId="0" xfId="0" applyFont="1" applyFill="1" applyAlignment="1">
      <alignment horizontal="center" vertical="top"/>
    </xf>
    <xf numFmtId="0" fontId="31" fillId="2" borderId="0" xfId="0" applyFont="1" applyFill="1" applyAlignment="1">
      <alignment vertical="top" wrapText="1"/>
    </xf>
    <xf numFmtId="0" fontId="42" fillId="2" borderId="0" xfId="0" applyFont="1" applyFill="1" applyAlignment="1">
      <alignment vertical="top" wrapText="1"/>
    </xf>
    <xf numFmtId="0" fontId="31" fillId="2" borderId="2" xfId="0" applyFont="1" applyFill="1" applyBorder="1" applyAlignment="1">
      <alignment horizontal="left" vertical="center" wrapText="1"/>
    </xf>
    <xf numFmtId="0" fontId="32" fillId="2" borderId="0" xfId="0" applyFont="1" applyFill="1" applyAlignment="1">
      <alignment horizontal="left" vertical="center"/>
    </xf>
    <xf numFmtId="0" fontId="30" fillId="2" borderId="0" xfId="0" applyFont="1" applyFill="1" applyAlignment="1">
      <alignment horizontal="right"/>
    </xf>
    <xf numFmtId="0" fontId="42" fillId="2" borderId="1" xfId="0" applyFont="1" applyFill="1" applyBorder="1" applyAlignment="1"/>
    <xf numFmtId="0" fontId="31" fillId="2" borderId="2" xfId="0" applyFont="1" applyFill="1" applyBorder="1" applyAlignment="1">
      <alignment horizontal="center" vertical="center" wrapText="1"/>
    </xf>
    <xf numFmtId="0" fontId="42" fillId="2" borderId="2" xfId="0" applyFont="1" applyFill="1" applyBorder="1" applyAlignment="1"/>
    <xf numFmtId="0" fontId="39" fillId="2" borderId="2" xfId="0" applyFont="1" applyFill="1" applyBorder="1" applyAlignment="1">
      <alignment horizontal="center" vertical="center" wrapText="1"/>
    </xf>
    <xf numFmtId="0" fontId="39" fillId="2" borderId="2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left" vertical="center" wrapText="1"/>
    </xf>
    <xf numFmtId="4" fontId="28" fillId="2" borderId="2" xfId="0" applyNumberFormat="1" applyFont="1" applyFill="1" applyBorder="1" applyAlignment="1">
      <alignment horizontal="center" vertical="center" wrapText="1"/>
    </xf>
    <xf numFmtId="4" fontId="31" fillId="2" borderId="0" xfId="0" applyNumberFormat="1" applyFont="1" applyFill="1"/>
    <xf numFmtId="49" fontId="31" fillId="2" borderId="2" xfId="0" applyNumberFormat="1" applyFont="1" applyFill="1" applyBorder="1" applyAlignment="1">
      <alignment horizontal="center" vertical="center" wrapText="1"/>
    </xf>
    <xf numFmtId="4" fontId="31" fillId="2" borderId="2" xfId="0" applyNumberFormat="1" applyFont="1" applyFill="1" applyBorder="1" applyAlignment="1">
      <alignment horizontal="center" vertical="center" wrapText="1"/>
    </xf>
    <xf numFmtId="4" fontId="32" fillId="2" borderId="2" xfId="0" applyNumberFormat="1" applyFont="1" applyFill="1" applyBorder="1" applyAlignment="1">
      <alignment horizontal="center" vertical="center" wrapText="1"/>
    </xf>
    <xf numFmtId="0" fontId="31" fillId="2" borderId="2" xfId="0" applyFont="1" applyFill="1" applyBorder="1"/>
    <xf numFmtId="16" fontId="32" fillId="2" borderId="2" xfId="0" applyNumberFormat="1" applyFont="1" applyFill="1" applyBorder="1" applyAlignment="1">
      <alignment horizontal="center" vertical="center" wrapText="1"/>
    </xf>
    <xf numFmtId="0" fontId="28" fillId="2" borderId="5" xfId="0" applyFont="1" applyFill="1" applyBorder="1" applyAlignment="1">
      <alignment horizontal="left" vertical="center" wrapText="1"/>
    </xf>
    <xf numFmtId="0" fontId="28" fillId="2" borderId="7" xfId="0" applyFont="1" applyFill="1" applyBorder="1" applyAlignment="1">
      <alignment horizontal="left" vertical="center" wrapText="1"/>
    </xf>
    <xf numFmtId="0" fontId="31" fillId="2" borderId="2" xfId="0" applyFont="1" applyFill="1" applyBorder="1" applyAlignment="1">
      <alignment vertical="center" wrapText="1"/>
    </xf>
    <xf numFmtId="0" fontId="37" fillId="2" borderId="2" xfId="0" applyFont="1" applyFill="1" applyBorder="1" applyAlignment="1">
      <alignment horizontal="center" vertical="center" wrapText="1"/>
    </xf>
    <xf numFmtId="4" fontId="37" fillId="2" borderId="2" xfId="0" applyNumberFormat="1" applyFont="1" applyFill="1" applyBorder="1" applyAlignment="1">
      <alignment horizontal="center" vertical="center" wrapText="1"/>
    </xf>
    <xf numFmtId="0" fontId="39" fillId="2" borderId="0" xfId="0" applyFont="1" applyFill="1" applyAlignment="1">
      <alignment horizontal="right" vertical="center" wrapText="1"/>
    </xf>
    <xf numFmtId="0" fontId="30" fillId="2" borderId="2" xfId="0" applyFont="1" applyFill="1" applyBorder="1" applyAlignment="1">
      <alignment horizontal="left" vertical="center" wrapText="1"/>
    </xf>
    <xf numFmtId="164" fontId="32" fillId="2" borderId="2" xfId="0" applyNumberFormat="1" applyFont="1" applyFill="1" applyBorder="1" applyAlignment="1">
      <alignment horizontal="center" vertical="center" wrapText="1"/>
    </xf>
    <xf numFmtId="164" fontId="37" fillId="2" borderId="2" xfId="0" applyNumberFormat="1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center" vertical="center" wrapText="1"/>
    </xf>
    <xf numFmtId="0" fontId="28" fillId="2" borderId="6" xfId="0" applyFont="1" applyFill="1" applyBorder="1" applyAlignment="1">
      <alignment horizontal="left" vertical="center" wrapText="1"/>
    </xf>
    <xf numFmtId="4" fontId="40" fillId="2" borderId="2" xfId="0" applyNumberFormat="1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center" vertical="center" wrapText="1"/>
    </xf>
    <xf numFmtId="3" fontId="39" fillId="2" borderId="2" xfId="0" applyNumberFormat="1" applyFont="1" applyFill="1" applyBorder="1" applyAlignment="1">
      <alignment horizontal="center" vertical="center" wrapText="1"/>
    </xf>
    <xf numFmtId="0" fontId="40" fillId="2" borderId="2" xfId="0" applyFont="1" applyFill="1" applyBorder="1" applyAlignment="1">
      <alignment horizontal="center" vertical="center" wrapText="1"/>
    </xf>
    <xf numFmtId="0" fontId="40" fillId="2" borderId="2" xfId="0" applyFont="1" applyFill="1" applyBorder="1" applyAlignment="1">
      <alignment vertical="center" wrapText="1"/>
    </xf>
    <xf numFmtId="0" fontId="39" fillId="2" borderId="0" xfId="0" applyFont="1" applyFill="1"/>
    <xf numFmtId="0" fontId="39" fillId="2" borderId="2" xfId="0" applyFont="1" applyFill="1" applyBorder="1" applyAlignment="1">
      <alignment horizontal="left" vertical="center" wrapText="1"/>
    </xf>
    <xf numFmtId="0" fontId="39" fillId="3" borderId="2" xfId="1" applyFont="1" applyFill="1" applyBorder="1" applyAlignment="1">
      <alignment horizontal="center" vertical="center" wrapText="1"/>
    </xf>
    <xf numFmtId="4" fontId="31" fillId="3" borderId="2" xfId="1" applyNumberFormat="1" applyFont="1" applyFill="1" applyBorder="1" applyAlignment="1">
      <alignment horizontal="center" vertical="center" wrapText="1"/>
    </xf>
    <xf numFmtId="3" fontId="31" fillId="2" borderId="2" xfId="0" applyNumberFormat="1" applyFont="1" applyFill="1" applyBorder="1" applyAlignment="1">
      <alignment horizontal="center" vertical="center" wrapText="1"/>
    </xf>
    <xf numFmtId="0" fontId="39" fillId="2" borderId="2" xfId="0" applyFont="1" applyFill="1" applyBorder="1" applyAlignment="1">
      <alignment vertical="center" wrapText="1"/>
    </xf>
    <xf numFmtId="0" fontId="37" fillId="3" borderId="2" xfId="1" applyFont="1" applyFill="1" applyBorder="1" applyAlignment="1">
      <alignment horizontal="center" vertical="center" wrapText="1"/>
    </xf>
    <xf numFmtId="4" fontId="28" fillId="3" borderId="2" xfId="1" applyNumberFormat="1" applyFont="1" applyFill="1" applyBorder="1" applyAlignment="1">
      <alignment horizontal="center" vertical="center" wrapText="1"/>
    </xf>
    <xf numFmtId="4" fontId="39" fillId="3" borderId="2" xfId="1" applyNumberFormat="1" applyFont="1" applyFill="1" applyBorder="1" applyAlignment="1">
      <alignment horizontal="center" vertical="center" wrapText="1"/>
    </xf>
    <xf numFmtId="3" fontId="39" fillId="3" borderId="2" xfId="1" applyNumberFormat="1" applyFont="1" applyFill="1" applyBorder="1" applyAlignment="1">
      <alignment horizontal="center" vertical="center" wrapText="1"/>
    </xf>
    <xf numFmtId="0" fontId="40" fillId="3" borderId="2" xfId="1" applyFont="1" applyFill="1" applyBorder="1" applyAlignment="1">
      <alignment horizontal="center" vertical="center" wrapText="1"/>
    </xf>
    <xf numFmtId="0" fontId="40" fillId="3" borderId="2" xfId="1" applyFont="1" applyFill="1" applyBorder="1" applyAlignment="1">
      <alignment vertical="center" wrapText="1"/>
    </xf>
    <xf numFmtId="0" fontId="39" fillId="3" borderId="2" xfId="1" applyFont="1" applyFill="1" applyBorder="1" applyAlignment="1">
      <alignment horizontal="left" vertical="center" wrapText="1"/>
    </xf>
    <xf numFmtId="0" fontId="39" fillId="2" borderId="2" xfId="1" applyFont="1" applyFill="1" applyBorder="1" applyAlignment="1">
      <alignment horizontal="left" vertical="center" wrapText="1"/>
    </xf>
    <xf numFmtId="0" fontId="37" fillId="2" borderId="2" xfId="1" applyFont="1" applyFill="1" applyBorder="1" applyAlignment="1">
      <alignment horizontal="center" vertical="center" wrapText="1"/>
    </xf>
    <xf numFmtId="0" fontId="40" fillId="2" borderId="2" xfId="1" applyFont="1" applyFill="1" applyBorder="1" applyAlignment="1">
      <alignment horizontal="left" vertical="center" wrapText="1"/>
    </xf>
    <xf numFmtId="4" fontId="39" fillId="2" borderId="2" xfId="1" applyNumberFormat="1" applyFont="1" applyFill="1" applyBorder="1" applyAlignment="1">
      <alignment horizontal="center" vertical="center" wrapText="1"/>
    </xf>
    <xf numFmtId="0" fontId="40" fillId="2" borderId="2" xfId="1" applyFont="1" applyFill="1" applyBorder="1" applyAlignment="1">
      <alignment horizontal="center" vertical="center" wrapText="1"/>
    </xf>
    <xf numFmtId="0" fontId="40" fillId="2" borderId="2" xfId="1" applyFont="1" applyFill="1" applyBorder="1" applyAlignment="1">
      <alignment vertical="center" wrapText="1"/>
    </xf>
    <xf numFmtId="0" fontId="39" fillId="2" borderId="2" xfId="1" applyFont="1" applyFill="1" applyBorder="1" applyAlignment="1">
      <alignment horizontal="center" vertical="center" wrapText="1"/>
    </xf>
    <xf numFmtId="4" fontId="31" fillId="2" borderId="2" xfId="1" applyNumberFormat="1" applyFont="1" applyFill="1" applyBorder="1" applyAlignment="1">
      <alignment horizontal="center" vertical="center" wrapText="1"/>
    </xf>
    <xf numFmtId="0" fontId="40" fillId="2" borderId="2" xfId="1" applyFont="1" applyFill="1" applyBorder="1" applyAlignment="1">
      <alignment horizontal="left" vertical="center" wrapText="1"/>
    </xf>
    <xf numFmtId="3" fontId="31" fillId="2" borderId="2" xfId="1" applyNumberFormat="1" applyFont="1" applyFill="1" applyBorder="1" applyAlignment="1">
      <alignment horizontal="center" vertical="center" wrapText="1"/>
    </xf>
    <xf numFmtId="0" fontId="40" fillId="3" borderId="5" xfId="1" applyFont="1" applyFill="1" applyBorder="1" applyAlignment="1">
      <alignment horizontal="left" vertical="center" wrapText="1"/>
    </xf>
    <xf numFmtId="0" fontId="40" fillId="3" borderId="6" xfId="1" applyFont="1" applyFill="1" applyBorder="1" applyAlignment="1">
      <alignment horizontal="left" vertical="center" wrapText="1"/>
    </xf>
    <xf numFmtId="0" fontId="40" fillId="3" borderId="7" xfId="1" applyFont="1" applyFill="1" applyBorder="1" applyAlignment="1">
      <alignment horizontal="left" vertical="center" wrapText="1"/>
    </xf>
    <xf numFmtId="0" fontId="40" fillId="2" borderId="5" xfId="1" applyFont="1" applyFill="1" applyBorder="1" applyAlignment="1">
      <alignment horizontal="left" vertical="center" wrapText="1"/>
    </xf>
    <xf numFmtId="0" fontId="40" fillId="2" borderId="6" xfId="1" applyFont="1" applyFill="1" applyBorder="1" applyAlignment="1">
      <alignment horizontal="left" vertical="center" wrapText="1"/>
    </xf>
    <xf numFmtId="0" fontId="40" fillId="2" borderId="7" xfId="1" applyFont="1" applyFill="1" applyBorder="1" applyAlignment="1">
      <alignment horizontal="left" vertical="center" wrapText="1"/>
    </xf>
    <xf numFmtId="0" fontId="37" fillId="2" borderId="0" xfId="1" applyFont="1" applyFill="1" applyBorder="1" applyAlignment="1">
      <alignment horizontal="center" vertical="center" wrapText="1"/>
    </xf>
    <xf numFmtId="0" fontId="39" fillId="2" borderId="0" xfId="1" applyFont="1" applyFill="1" applyBorder="1" applyAlignment="1">
      <alignment horizontal="left" vertical="center" wrapText="1"/>
    </xf>
    <xf numFmtId="4" fontId="31" fillId="2" borderId="0" xfId="1" applyNumberFormat="1" applyFont="1" applyFill="1" applyBorder="1" applyAlignment="1">
      <alignment horizontal="center" vertical="center" wrapText="1"/>
    </xf>
    <xf numFmtId="0" fontId="37" fillId="2" borderId="0" xfId="0" applyFont="1" applyFill="1" applyAlignment="1">
      <alignment horizontal="left" vertical="center"/>
    </xf>
    <xf numFmtId="0" fontId="43" fillId="2" borderId="0" xfId="0" applyFont="1" applyFill="1"/>
    <xf numFmtId="0" fontId="44" fillId="2" borderId="0" xfId="0" applyFont="1" applyFill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8"/>
  <sheetViews>
    <sheetView tabSelected="1" view="pageBreakPreview" zoomScaleNormal="120" zoomScaleSheetLayoutView="100" workbookViewId="0">
      <selection activeCell="G19" sqref="G19"/>
    </sheetView>
  </sheetViews>
  <sheetFormatPr defaultColWidth="21.625" defaultRowHeight="15"/>
  <cols>
    <col min="1" max="1" width="6.125" style="58" customWidth="1"/>
    <col min="2" max="2" width="34.75" style="58" customWidth="1"/>
    <col min="3" max="3" width="15.375" style="58" customWidth="1"/>
    <col min="4" max="4" width="17.875" style="58" customWidth="1"/>
    <col min="5" max="5" width="20.375" style="58" customWidth="1"/>
    <col min="6" max="6" width="22.25" style="58" customWidth="1"/>
    <col min="7" max="7" width="20.75" style="58" customWidth="1"/>
    <col min="8" max="16384" width="21.625" style="58"/>
  </cols>
  <sheetData>
    <row r="1" spans="1:10">
      <c r="F1" s="220" t="s">
        <v>72</v>
      </c>
      <c r="G1" s="221"/>
    </row>
    <row r="2" spans="1:10">
      <c r="F2" s="221"/>
      <c r="G2" s="221"/>
    </row>
    <row r="3" spans="1:10" ht="32.25" customHeight="1">
      <c r="F3" s="221"/>
      <c r="G3" s="221"/>
    </row>
    <row r="4" spans="1:10" ht="15.75">
      <c r="A4" s="222"/>
      <c r="E4" s="222" t="s">
        <v>0</v>
      </c>
    </row>
    <row r="5" spans="1:10" ht="15.75">
      <c r="A5" s="222"/>
      <c r="E5" s="223" t="s">
        <v>100</v>
      </c>
      <c r="F5" s="223"/>
      <c r="G5" s="223"/>
    </row>
    <row r="6" spans="1:10" ht="15.75">
      <c r="A6" s="222"/>
      <c r="B6" s="222"/>
      <c r="E6" s="224" t="s">
        <v>85</v>
      </c>
      <c r="F6" s="224"/>
      <c r="G6" s="224"/>
    </row>
    <row r="7" spans="1:10" ht="15" customHeight="1">
      <c r="A7" s="222"/>
      <c r="E7" s="155" t="s">
        <v>1</v>
      </c>
      <c r="F7" s="155"/>
      <c r="G7" s="155"/>
    </row>
    <row r="8" spans="1:10" ht="9.75" customHeight="1">
      <c r="A8" s="222"/>
      <c r="B8" s="222"/>
      <c r="E8" s="225"/>
      <c r="F8" s="225"/>
      <c r="G8" s="225"/>
    </row>
    <row r="9" spans="1:10" ht="9" customHeight="1">
      <c r="A9" s="222"/>
      <c r="E9" s="155"/>
      <c r="F9" s="155"/>
      <c r="G9" s="155"/>
    </row>
    <row r="10" spans="1:10" ht="15.75">
      <c r="A10" s="222"/>
      <c r="E10" s="302" t="s">
        <v>559</v>
      </c>
      <c r="F10" s="302"/>
      <c r="G10" s="302"/>
    </row>
    <row r="11" spans="1:10" ht="12" customHeight="1"/>
    <row r="12" spans="1:10" ht="10.5" customHeight="1">
      <c r="J12" s="58" t="s">
        <v>83</v>
      </c>
    </row>
    <row r="13" spans="1:10" ht="15.75">
      <c r="A13" s="226" t="s">
        <v>2</v>
      </c>
      <c r="B13" s="226"/>
      <c r="C13" s="226"/>
      <c r="D13" s="226"/>
      <c r="E13" s="226"/>
      <c r="F13" s="226"/>
      <c r="G13" s="226"/>
    </row>
    <row r="14" spans="1:10" ht="15.75">
      <c r="A14" s="226" t="s">
        <v>558</v>
      </c>
      <c r="B14" s="226"/>
      <c r="C14" s="226"/>
      <c r="D14" s="226"/>
      <c r="E14" s="226"/>
      <c r="F14" s="226"/>
      <c r="G14" s="226"/>
    </row>
    <row r="15" spans="1:10" ht="7.5" customHeight="1"/>
    <row r="16" spans="1:10" ht="9" hidden="1" customHeight="1"/>
    <row r="17" spans="1:7" ht="35.25" customHeight="1">
      <c r="A17" s="50" t="s">
        <v>73</v>
      </c>
      <c r="B17" s="50">
        <v>3100000</v>
      </c>
      <c r="C17" s="50"/>
      <c r="D17" s="161" t="s">
        <v>84</v>
      </c>
      <c r="E17" s="161"/>
      <c r="F17" s="161"/>
      <c r="G17" s="147">
        <v>31692820</v>
      </c>
    </row>
    <row r="18" spans="1:7" ht="28.5" customHeight="1">
      <c r="A18" s="155" t="s">
        <v>81</v>
      </c>
      <c r="B18" s="155"/>
      <c r="C18" s="155"/>
      <c r="D18" s="162" t="s">
        <v>1</v>
      </c>
      <c r="E18" s="162"/>
      <c r="F18" s="52" t="s">
        <v>83</v>
      </c>
      <c r="G18" s="53" t="s">
        <v>74</v>
      </c>
    </row>
    <row r="19" spans="1:7" ht="19.5" customHeight="1">
      <c r="A19" s="54" t="s">
        <v>75</v>
      </c>
      <c r="B19" s="54">
        <v>3110000</v>
      </c>
      <c r="C19" s="54"/>
      <c r="D19" s="154" t="s">
        <v>85</v>
      </c>
      <c r="E19" s="154"/>
      <c r="F19" s="154"/>
      <c r="G19" s="147">
        <v>31692820</v>
      </c>
    </row>
    <row r="20" spans="1:7" ht="15.75" customHeight="1">
      <c r="A20" s="155" t="s">
        <v>77</v>
      </c>
      <c r="B20" s="155"/>
      <c r="C20" s="155"/>
      <c r="D20" s="156" t="s">
        <v>33</v>
      </c>
      <c r="E20" s="156"/>
      <c r="F20" s="52"/>
      <c r="G20" s="53" t="s">
        <v>74</v>
      </c>
    </row>
    <row r="21" spans="1:7" ht="28.5" customHeight="1">
      <c r="A21" s="55" t="s">
        <v>76</v>
      </c>
      <c r="B21" s="56">
        <v>3117370</v>
      </c>
      <c r="C21" s="56">
        <v>7370</v>
      </c>
      <c r="D21" s="146" t="s">
        <v>90</v>
      </c>
      <c r="E21" s="157" t="s">
        <v>91</v>
      </c>
      <c r="F21" s="157"/>
      <c r="G21" s="146" t="s">
        <v>99</v>
      </c>
    </row>
    <row r="22" spans="1:7" ht="33" customHeight="1">
      <c r="B22" s="59" t="s">
        <v>77</v>
      </c>
      <c r="C22" s="93" t="s">
        <v>78</v>
      </c>
      <c r="D22" s="52" t="s">
        <v>79</v>
      </c>
      <c r="E22" s="155" t="s">
        <v>82</v>
      </c>
      <c r="F22" s="155"/>
      <c r="G22" s="142" t="s">
        <v>80</v>
      </c>
    </row>
    <row r="23" spans="1:7" ht="37.5" customHeight="1">
      <c r="A23" s="61" t="s">
        <v>7</v>
      </c>
      <c r="B23" s="158" t="s">
        <v>523</v>
      </c>
      <c r="C23" s="158"/>
      <c r="D23" s="158"/>
      <c r="E23" s="158"/>
      <c r="F23" s="158"/>
      <c r="G23" s="158"/>
    </row>
    <row r="24" spans="1:7" ht="126.75" customHeight="1">
      <c r="A24" s="61" t="s">
        <v>8</v>
      </c>
      <c r="B24" s="172" t="s">
        <v>556</v>
      </c>
      <c r="C24" s="172"/>
      <c r="D24" s="172"/>
      <c r="E24" s="172"/>
      <c r="F24" s="172"/>
      <c r="G24" s="172"/>
    </row>
    <row r="25" spans="1:7" ht="31.5" hidden="1" customHeight="1">
      <c r="A25" s="61"/>
      <c r="B25" s="172"/>
      <c r="C25" s="172"/>
      <c r="D25" s="172"/>
      <c r="E25" s="172"/>
      <c r="F25" s="172"/>
      <c r="G25" s="172"/>
    </row>
    <row r="26" spans="1:7" ht="12.75" customHeight="1">
      <c r="B26" s="172"/>
      <c r="C26" s="172"/>
      <c r="D26" s="172"/>
      <c r="E26" s="172"/>
      <c r="F26" s="172"/>
      <c r="G26" s="172"/>
    </row>
    <row r="27" spans="1:7" ht="19.5" customHeight="1">
      <c r="A27" s="100" t="s">
        <v>9</v>
      </c>
      <c r="B27" s="158" t="s">
        <v>46</v>
      </c>
      <c r="C27" s="158"/>
      <c r="D27" s="158"/>
      <c r="E27" s="158"/>
      <c r="F27" s="158"/>
      <c r="G27" s="158"/>
    </row>
    <row r="28" spans="1:7" ht="4.5" customHeight="1">
      <c r="A28" s="227"/>
    </row>
    <row r="29" spans="1:7" ht="19.5" customHeight="1">
      <c r="A29" s="228" t="s">
        <v>11</v>
      </c>
      <c r="B29" s="229" t="s">
        <v>47</v>
      </c>
      <c r="C29" s="229"/>
      <c r="D29" s="229"/>
      <c r="E29" s="229"/>
      <c r="F29" s="229"/>
      <c r="G29" s="229"/>
    </row>
    <row r="30" spans="1:7" ht="24" customHeight="1">
      <c r="A30" s="228">
        <v>1</v>
      </c>
      <c r="B30" s="230" t="s">
        <v>93</v>
      </c>
      <c r="C30" s="231"/>
      <c r="D30" s="231"/>
      <c r="E30" s="231"/>
      <c r="F30" s="231"/>
      <c r="G30" s="232"/>
    </row>
    <row r="32" spans="1:7" ht="3" customHeight="1">
      <c r="A32" s="227"/>
    </row>
    <row r="33" spans="1:8" ht="19.5" customHeight="1">
      <c r="A33" s="233" t="s">
        <v>10</v>
      </c>
      <c r="B33" s="102" t="s">
        <v>86</v>
      </c>
      <c r="C33" s="234" t="s">
        <v>92</v>
      </c>
      <c r="D33" s="235"/>
      <c r="E33" s="235"/>
      <c r="F33" s="235"/>
      <c r="G33" s="235"/>
    </row>
    <row r="34" spans="1:8" ht="19.5" customHeight="1">
      <c r="A34" s="100" t="s">
        <v>13</v>
      </c>
      <c r="B34" s="158" t="s">
        <v>48</v>
      </c>
      <c r="C34" s="158"/>
      <c r="D34" s="158"/>
      <c r="E34" s="158"/>
      <c r="F34" s="158"/>
      <c r="G34" s="158"/>
    </row>
    <row r="35" spans="1:8" ht="4.5" customHeight="1">
      <c r="A35" s="100"/>
      <c r="B35" s="143"/>
      <c r="C35" s="143"/>
      <c r="D35" s="143"/>
      <c r="E35" s="143"/>
      <c r="F35" s="143"/>
      <c r="G35" s="143"/>
    </row>
    <row r="36" spans="1:8" ht="18.75" customHeight="1">
      <c r="A36" s="228" t="s">
        <v>11</v>
      </c>
      <c r="B36" s="229" t="s">
        <v>12</v>
      </c>
      <c r="C36" s="229"/>
      <c r="D36" s="229"/>
      <c r="E36" s="229"/>
      <c r="F36" s="229"/>
      <c r="G36" s="229"/>
    </row>
    <row r="37" spans="1:8" ht="15.75">
      <c r="A37" s="228">
        <v>1</v>
      </c>
      <c r="B37" s="236" t="s">
        <v>94</v>
      </c>
      <c r="C37" s="236"/>
      <c r="D37" s="236"/>
      <c r="E37" s="236"/>
      <c r="F37" s="236"/>
      <c r="G37" s="236"/>
    </row>
    <row r="38" spans="1:8" ht="8.25" customHeight="1">
      <c r="A38" s="100"/>
      <c r="B38" s="143"/>
      <c r="C38" s="143"/>
      <c r="D38" s="143"/>
      <c r="E38" s="143"/>
      <c r="F38" s="143"/>
      <c r="G38" s="143"/>
    </row>
    <row r="39" spans="1:8" ht="15.75">
      <c r="A39" s="100" t="s">
        <v>19</v>
      </c>
      <c r="B39" s="237" t="s">
        <v>15</v>
      </c>
      <c r="C39" s="143"/>
      <c r="D39" s="143"/>
      <c r="E39" s="238" t="s">
        <v>49</v>
      </c>
      <c r="F39" s="143"/>
      <c r="G39" s="143"/>
    </row>
    <row r="40" spans="1:8" ht="8.25" customHeight="1">
      <c r="A40" s="227"/>
      <c r="E40" s="239"/>
    </row>
    <row r="41" spans="1:8" ht="23.25" customHeight="1">
      <c r="A41" s="228" t="s">
        <v>11</v>
      </c>
      <c r="B41" s="240" t="s">
        <v>15</v>
      </c>
      <c r="C41" s="241"/>
      <c r="D41" s="228" t="s">
        <v>16</v>
      </c>
      <c r="E41" s="228" t="s">
        <v>17</v>
      </c>
      <c r="F41" s="228" t="s">
        <v>18</v>
      </c>
    </row>
    <row r="42" spans="1:8" ht="12" customHeight="1">
      <c r="A42" s="242">
        <v>1</v>
      </c>
      <c r="B42" s="243">
        <v>2</v>
      </c>
      <c r="C42" s="241"/>
      <c r="D42" s="242">
        <v>3</v>
      </c>
      <c r="E42" s="242">
        <v>4</v>
      </c>
      <c r="F42" s="242">
        <v>5</v>
      </c>
    </row>
    <row r="43" spans="1:8" ht="34.5" customHeight="1">
      <c r="A43" s="228"/>
      <c r="B43" s="244" t="s">
        <v>360</v>
      </c>
      <c r="C43" s="241"/>
      <c r="E43" s="245">
        <f>F86</f>
        <v>300000</v>
      </c>
      <c r="F43" s="245">
        <f>E43+D43</f>
        <v>300000</v>
      </c>
      <c r="H43" s="246"/>
    </row>
    <row r="44" spans="1:8" ht="69.75" hidden="1" customHeight="1">
      <c r="A44" s="247" t="s">
        <v>102</v>
      </c>
      <c r="B44" s="236" t="s">
        <v>457</v>
      </c>
      <c r="C44" s="241"/>
      <c r="D44" s="248"/>
      <c r="E44" s="249">
        <v>300000</v>
      </c>
      <c r="F44" s="249">
        <f t="shared" ref="F44" si="0">E44</f>
        <v>300000</v>
      </c>
      <c r="H44" s="246"/>
    </row>
    <row r="45" spans="1:8" ht="34.5" customHeight="1">
      <c r="A45" s="228"/>
      <c r="B45" s="244" t="s">
        <v>359</v>
      </c>
      <c r="C45" s="241"/>
      <c r="D45" s="250"/>
      <c r="E45" s="245">
        <f>F96</f>
        <v>23953358</v>
      </c>
      <c r="F45" s="245">
        <f>E45+D45</f>
        <v>23953358</v>
      </c>
      <c r="G45" s="246"/>
      <c r="H45" s="246"/>
    </row>
    <row r="46" spans="1:8" ht="68.25" hidden="1" customHeight="1">
      <c r="A46" s="251" t="s">
        <v>248</v>
      </c>
      <c r="B46" s="236" t="s">
        <v>376</v>
      </c>
      <c r="C46" s="241"/>
      <c r="D46" s="250"/>
      <c r="E46" s="249">
        <v>200000</v>
      </c>
      <c r="F46" s="249">
        <f t="shared" ref="F46:F55" si="1">E46</f>
        <v>200000</v>
      </c>
      <c r="H46" s="246"/>
    </row>
    <row r="47" spans="1:8" ht="62.25" hidden="1" customHeight="1">
      <c r="A47" s="251" t="s">
        <v>249</v>
      </c>
      <c r="B47" s="236" t="s">
        <v>377</v>
      </c>
      <c r="C47" s="241"/>
      <c r="D47" s="250"/>
      <c r="E47" s="249">
        <v>200000</v>
      </c>
      <c r="F47" s="249">
        <f t="shared" si="1"/>
        <v>200000</v>
      </c>
      <c r="H47" s="246"/>
    </row>
    <row r="48" spans="1:8" ht="72.75" hidden="1" customHeight="1">
      <c r="A48" s="251" t="s">
        <v>250</v>
      </c>
      <c r="B48" s="236" t="s">
        <v>378</v>
      </c>
      <c r="C48" s="241"/>
      <c r="D48" s="250"/>
      <c r="E48" s="249">
        <v>200000</v>
      </c>
      <c r="F48" s="249">
        <f t="shared" si="1"/>
        <v>200000</v>
      </c>
      <c r="H48" s="246"/>
    </row>
    <row r="49" spans="1:8" ht="64.5" hidden="1" customHeight="1">
      <c r="A49" s="251" t="s">
        <v>251</v>
      </c>
      <c r="B49" s="236" t="s">
        <v>379</v>
      </c>
      <c r="C49" s="241"/>
      <c r="D49" s="250"/>
      <c r="E49" s="249">
        <v>200000</v>
      </c>
      <c r="F49" s="249">
        <f t="shared" si="1"/>
        <v>200000</v>
      </c>
      <c r="H49" s="246"/>
    </row>
    <row r="50" spans="1:8" ht="75" hidden="1" customHeight="1">
      <c r="A50" s="251" t="s">
        <v>252</v>
      </c>
      <c r="B50" s="236" t="s">
        <v>380</v>
      </c>
      <c r="C50" s="241"/>
      <c r="D50" s="250"/>
      <c r="E50" s="249">
        <v>200000</v>
      </c>
      <c r="F50" s="249">
        <f t="shared" si="1"/>
        <v>200000</v>
      </c>
      <c r="H50" s="246"/>
    </row>
    <row r="51" spans="1:8" ht="57.75" hidden="1" customHeight="1">
      <c r="A51" s="251" t="s">
        <v>253</v>
      </c>
      <c r="B51" s="236" t="s">
        <v>381</v>
      </c>
      <c r="C51" s="241"/>
      <c r="D51" s="250"/>
      <c r="E51" s="249">
        <v>300000</v>
      </c>
      <c r="F51" s="249">
        <f t="shared" si="1"/>
        <v>300000</v>
      </c>
      <c r="H51" s="246"/>
    </row>
    <row r="52" spans="1:8" ht="81.75" hidden="1" customHeight="1">
      <c r="A52" s="251" t="s">
        <v>254</v>
      </c>
      <c r="B52" s="236" t="s">
        <v>382</v>
      </c>
      <c r="C52" s="241"/>
      <c r="D52" s="248"/>
      <c r="E52" s="249">
        <v>2000000</v>
      </c>
      <c r="F52" s="249">
        <f t="shared" si="1"/>
        <v>2000000</v>
      </c>
      <c r="H52" s="246"/>
    </row>
    <row r="53" spans="1:8" ht="74.25" hidden="1" customHeight="1">
      <c r="A53" s="251" t="s">
        <v>255</v>
      </c>
      <c r="B53" s="236" t="s">
        <v>383</v>
      </c>
      <c r="C53" s="241"/>
      <c r="D53" s="248"/>
      <c r="E53" s="249">
        <v>200000</v>
      </c>
      <c r="F53" s="249">
        <f t="shared" si="1"/>
        <v>200000</v>
      </c>
      <c r="H53" s="246"/>
    </row>
    <row r="54" spans="1:8" ht="77.25" hidden="1" customHeight="1">
      <c r="A54" s="251" t="s">
        <v>367</v>
      </c>
      <c r="B54" s="236" t="s">
        <v>384</v>
      </c>
      <c r="C54" s="241"/>
      <c r="D54" s="248"/>
      <c r="E54" s="249">
        <v>6000000</v>
      </c>
      <c r="F54" s="249">
        <f t="shared" si="1"/>
        <v>6000000</v>
      </c>
      <c r="H54" s="246"/>
    </row>
    <row r="55" spans="1:8" ht="60" hidden="1" customHeight="1">
      <c r="A55" s="251" t="s">
        <v>368</v>
      </c>
      <c r="B55" s="236" t="s">
        <v>385</v>
      </c>
      <c r="C55" s="241"/>
      <c r="D55" s="248"/>
      <c r="E55" s="249">
        <v>200000</v>
      </c>
      <c r="F55" s="249">
        <f t="shared" si="1"/>
        <v>200000</v>
      </c>
      <c r="H55" s="246"/>
    </row>
    <row r="56" spans="1:8" ht="54.75" hidden="1" customHeight="1">
      <c r="A56" s="251" t="s">
        <v>369</v>
      </c>
      <c r="B56" s="236" t="s">
        <v>386</v>
      </c>
      <c r="C56" s="241"/>
      <c r="D56" s="248"/>
      <c r="E56" s="249">
        <v>200000</v>
      </c>
      <c r="F56" s="249">
        <f>E56</f>
        <v>200000</v>
      </c>
      <c r="H56" s="246"/>
    </row>
    <row r="57" spans="1:8" ht="41.25" hidden="1" customHeight="1">
      <c r="A57" s="251" t="s">
        <v>370</v>
      </c>
      <c r="B57" s="236" t="s">
        <v>387</v>
      </c>
      <c r="C57" s="241" t="s">
        <v>354</v>
      </c>
      <c r="D57" s="248"/>
      <c r="E57" s="249">
        <v>700000</v>
      </c>
      <c r="F57" s="249">
        <f t="shared" ref="F57:F64" si="2">E57</f>
        <v>700000</v>
      </c>
      <c r="H57" s="246"/>
    </row>
    <row r="58" spans="1:8" ht="48" hidden="1" customHeight="1">
      <c r="A58" s="251" t="s">
        <v>256</v>
      </c>
      <c r="B58" s="236" t="s">
        <v>388</v>
      </c>
      <c r="C58" s="241"/>
      <c r="D58" s="248"/>
      <c r="E58" s="249">
        <v>500000</v>
      </c>
      <c r="F58" s="249">
        <f t="shared" si="2"/>
        <v>500000</v>
      </c>
      <c r="H58" s="246"/>
    </row>
    <row r="59" spans="1:8" ht="61.5" hidden="1" customHeight="1">
      <c r="A59" s="251" t="s">
        <v>257</v>
      </c>
      <c r="B59" s="236" t="s">
        <v>323</v>
      </c>
      <c r="C59" s="241"/>
      <c r="D59" s="248"/>
      <c r="E59" s="249">
        <v>3118157</v>
      </c>
      <c r="F59" s="249">
        <f>E59</f>
        <v>3118157</v>
      </c>
      <c r="H59" s="246"/>
    </row>
    <row r="60" spans="1:8" ht="64.5" hidden="1" customHeight="1">
      <c r="A60" s="251" t="s">
        <v>371</v>
      </c>
      <c r="B60" s="236" t="s">
        <v>324</v>
      </c>
      <c r="C60" s="241"/>
      <c r="D60" s="248"/>
      <c r="E60" s="249">
        <f>F225</f>
        <v>100000</v>
      </c>
      <c r="F60" s="249">
        <f t="shared" si="2"/>
        <v>100000</v>
      </c>
      <c r="H60" s="246"/>
    </row>
    <row r="61" spans="1:8" ht="51" hidden="1" customHeight="1">
      <c r="A61" s="251" t="s">
        <v>372</v>
      </c>
      <c r="B61" s="236" t="s">
        <v>325</v>
      </c>
      <c r="C61" s="241"/>
      <c r="D61" s="248"/>
      <c r="E61" s="249">
        <v>230000</v>
      </c>
      <c r="F61" s="249">
        <f t="shared" si="2"/>
        <v>230000</v>
      </c>
      <c r="H61" s="246"/>
    </row>
    <row r="62" spans="1:8" ht="55.5" hidden="1" customHeight="1">
      <c r="A62" s="251" t="s">
        <v>373</v>
      </c>
      <c r="B62" s="236" t="s">
        <v>389</v>
      </c>
      <c r="C62" s="241"/>
      <c r="D62" s="248"/>
      <c r="E62" s="249">
        <v>1474663</v>
      </c>
      <c r="F62" s="249">
        <f t="shared" si="2"/>
        <v>1474663</v>
      </c>
      <c r="H62" s="246"/>
    </row>
    <row r="63" spans="1:8" ht="59.25" hidden="1" customHeight="1">
      <c r="A63" s="251" t="s">
        <v>374</v>
      </c>
      <c r="B63" s="236" t="s">
        <v>326</v>
      </c>
      <c r="C63" s="241"/>
      <c r="D63" s="248"/>
      <c r="E63" s="249">
        <v>1650000</v>
      </c>
      <c r="F63" s="249">
        <f t="shared" si="2"/>
        <v>1650000</v>
      </c>
      <c r="H63" s="246"/>
    </row>
    <row r="64" spans="1:8" ht="53.25" hidden="1" customHeight="1">
      <c r="A64" s="251" t="s">
        <v>375</v>
      </c>
      <c r="B64" s="236" t="s">
        <v>390</v>
      </c>
      <c r="C64" s="241"/>
      <c r="D64" s="248"/>
      <c r="E64" s="249">
        <v>1000000</v>
      </c>
      <c r="F64" s="249">
        <f t="shared" si="2"/>
        <v>1000000</v>
      </c>
      <c r="H64" s="246"/>
    </row>
    <row r="65" spans="1:9" ht="35.25" customHeight="1">
      <c r="A65" s="228"/>
      <c r="B65" s="252" t="s">
        <v>317</v>
      </c>
      <c r="C65" s="253"/>
      <c r="D65" s="250"/>
      <c r="E65" s="245">
        <f>F355</f>
        <v>18606518</v>
      </c>
      <c r="F65" s="245">
        <f>E65+D65</f>
        <v>18606518</v>
      </c>
      <c r="H65" s="246"/>
    </row>
    <row r="66" spans="1:9" ht="36.75" hidden="1" customHeight="1">
      <c r="A66" s="247" t="s">
        <v>258</v>
      </c>
      <c r="B66" s="254" t="s">
        <v>391</v>
      </c>
      <c r="C66" s="241"/>
      <c r="D66" s="248"/>
      <c r="E66" s="249">
        <v>5000000</v>
      </c>
      <c r="F66" s="249">
        <f t="shared" ref="F66:F67" si="3">E66</f>
        <v>5000000</v>
      </c>
      <c r="H66" s="246"/>
    </row>
    <row r="67" spans="1:9" ht="49.5" hidden="1" customHeight="1">
      <c r="A67" s="247" t="s">
        <v>301</v>
      </c>
      <c r="B67" s="254" t="s">
        <v>322</v>
      </c>
      <c r="C67" s="241"/>
      <c r="D67" s="248"/>
      <c r="E67" s="249">
        <v>100000</v>
      </c>
      <c r="F67" s="249">
        <f t="shared" si="3"/>
        <v>100000</v>
      </c>
      <c r="H67" s="246"/>
    </row>
    <row r="68" spans="1:9" ht="31.5" hidden="1" customHeight="1">
      <c r="A68" s="247" t="s">
        <v>327</v>
      </c>
      <c r="B68" s="254" t="s">
        <v>347</v>
      </c>
      <c r="C68" s="241"/>
      <c r="D68" s="248"/>
      <c r="E68" s="249">
        <v>15000000</v>
      </c>
      <c r="F68" s="249">
        <f>G367</f>
        <v>15000000</v>
      </c>
      <c r="H68" s="246"/>
    </row>
    <row r="69" spans="1:9" ht="47.25" hidden="1" customHeight="1">
      <c r="A69" s="247" t="s">
        <v>328</v>
      </c>
      <c r="B69" s="254" t="s">
        <v>392</v>
      </c>
      <c r="C69" s="241"/>
      <c r="D69" s="248"/>
      <c r="E69" s="249">
        <v>500000</v>
      </c>
      <c r="F69" s="249">
        <f>G376</f>
        <v>500000</v>
      </c>
      <c r="H69" s="246"/>
    </row>
    <row r="70" spans="1:9" ht="42.75" hidden="1" customHeight="1">
      <c r="A70" s="247" t="s">
        <v>329</v>
      </c>
      <c r="B70" s="254" t="s">
        <v>393</v>
      </c>
      <c r="C70" s="241"/>
      <c r="E70" s="249">
        <v>500000</v>
      </c>
      <c r="F70" s="249">
        <f>E70</f>
        <v>500000</v>
      </c>
      <c r="H70" s="246"/>
    </row>
    <row r="71" spans="1:9" ht="36" hidden="1" customHeight="1">
      <c r="A71" s="247" t="s">
        <v>330</v>
      </c>
      <c r="B71" s="254" t="s">
        <v>394</v>
      </c>
      <c r="C71" s="241"/>
      <c r="D71" s="250"/>
      <c r="E71" s="249">
        <v>500000</v>
      </c>
      <c r="F71" s="249">
        <f>E71</f>
        <v>500000</v>
      </c>
      <c r="H71" s="246"/>
    </row>
    <row r="72" spans="1:9" ht="69" hidden="1" customHeight="1">
      <c r="A72" s="247" t="s">
        <v>331</v>
      </c>
      <c r="B72" s="254" t="s">
        <v>357</v>
      </c>
      <c r="C72" s="241"/>
      <c r="D72" s="248"/>
      <c r="E72" s="249">
        <f>F403</f>
        <v>1006518</v>
      </c>
      <c r="F72" s="249">
        <f>G403</f>
        <v>1006518</v>
      </c>
      <c r="H72" s="246"/>
    </row>
    <row r="73" spans="1:9" ht="15" customHeight="1">
      <c r="A73" s="255" t="s">
        <v>18</v>
      </c>
      <c r="B73" s="255"/>
      <c r="C73" s="241"/>
      <c r="D73" s="256"/>
      <c r="E73" s="256">
        <f>E65+E45+E43</f>
        <v>42859876</v>
      </c>
      <c r="F73" s="256">
        <f>F65+F45+F43</f>
        <v>42859876</v>
      </c>
      <c r="G73" s="246"/>
      <c r="H73" s="246"/>
      <c r="I73" s="246"/>
    </row>
    <row r="74" spans="1:9" ht="10.5" customHeight="1">
      <c r="A74" s="227"/>
      <c r="G74" s="246"/>
      <c r="H74" s="246"/>
    </row>
    <row r="75" spans="1:9" ht="15.75" customHeight="1">
      <c r="A75" s="227" t="s">
        <v>22</v>
      </c>
      <c r="B75" s="158" t="s">
        <v>20</v>
      </c>
      <c r="C75" s="158"/>
      <c r="D75" s="158"/>
      <c r="E75" s="158"/>
      <c r="F75" s="158"/>
      <c r="G75" s="158"/>
    </row>
    <row r="76" spans="1:9" ht="14.25" customHeight="1">
      <c r="A76" s="227"/>
      <c r="E76" s="257" t="s">
        <v>14</v>
      </c>
    </row>
    <row r="77" spans="1:9" ht="25.5">
      <c r="A77" s="228" t="s">
        <v>11</v>
      </c>
      <c r="B77" s="242" t="s">
        <v>21</v>
      </c>
      <c r="C77" s="228" t="s">
        <v>16</v>
      </c>
      <c r="D77" s="228" t="s">
        <v>17</v>
      </c>
      <c r="E77" s="228" t="s">
        <v>18</v>
      </c>
    </row>
    <row r="78" spans="1:9" ht="11.25" customHeight="1">
      <c r="A78" s="242">
        <v>1</v>
      </c>
      <c r="B78" s="242">
        <v>2</v>
      </c>
      <c r="C78" s="242">
        <v>3</v>
      </c>
      <c r="D78" s="242">
        <v>4</v>
      </c>
      <c r="E78" s="242">
        <v>5</v>
      </c>
    </row>
    <row r="79" spans="1:9" ht="14.25" customHeight="1">
      <c r="A79" s="228"/>
      <c r="B79" s="258"/>
      <c r="C79" s="259"/>
      <c r="D79" s="228"/>
      <c r="E79" s="259"/>
    </row>
    <row r="80" spans="1:9" ht="19.5" customHeight="1">
      <c r="A80" s="255" t="s">
        <v>18</v>
      </c>
      <c r="B80" s="255"/>
      <c r="C80" s="260"/>
      <c r="D80" s="260"/>
      <c r="E80" s="260"/>
    </row>
    <row r="81" spans="1:7" ht="16.5" customHeight="1">
      <c r="A81" s="227"/>
    </row>
    <row r="82" spans="1:7" ht="16.5" customHeight="1">
      <c r="A82" s="100" t="s">
        <v>50</v>
      </c>
      <c r="B82" s="158" t="s">
        <v>23</v>
      </c>
      <c r="C82" s="158"/>
      <c r="D82" s="158"/>
      <c r="E82" s="158"/>
      <c r="F82" s="158"/>
      <c r="G82" s="158"/>
    </row>
    <row r="83" spans="1:7" ht="9.75" customHeight="1">
      <c r="A83" s="227"/>
    </row>
    <row r="84" spans="1:7" ht="25.5" customHeight="1">
      <c r="A84" s="228" t="s">
        <v>11</v>
      </c>
      <c r="B84" s="228" t="s">
        <v>24</v>
      </c>
      <c r="C84" s="261" t="s">
        <v>25</v>
      </c>
      <c r="D84" s="261" t="s">
        <v>26</v>
      </c>
      <c r="E84" s="228" t="s">
        <v>16</v>
      </c>
      <c r="F84" s="228" t="s">
        <v>17</v>
      </c>
      <c r="G84" s="228" t="s">
        <v>18</v>
      </c>
    </row>
    <row r="85" spans="1:7">
      <c r="A85" s="242">
        <v>1</v>
      </c>
      <c r="B85" s="242">
        <v>2</v>
      </c>
      <c r="C85" s="242">
        <v>3</v>
      </c>
      <c r="D85" s="242">
        <v>4</v>
      </c>
      <c r="E85" s="242">
        <v>5</v>
      </c>
      <c r="F85" s="242">
        <v>6</v>
      </c>
      <c r="G85" s="242">
        <v>7</v>
      </c>
    </row>
    <row r="86" spans="1:7" ht="21.75" customHeight="1">
      <c r="A86" s="228"/>
      <c r="B86" s="252" t="s">
        <v>365</v>
      </c>
      <c r="C86" s="262"/>
      <c r="D86" s="262"/>
      <c r="E86" s="253"/>
      <c r="F86" s="263">
        <f>F89</f>
        <v>300000</v>
      </c>
      <c r="G86" s="263">
        <f>F86</f>
        <v>300000</v>
      </c>
    </row>
    <row r="87" spans="1:7" ht="62.25" customHeight="1">
      <c r="A87" s="264"/>
      <c r="B87" s="252" t="s">
        <v>458</v>
      </c>
      <c r="C87" s="262"/>
      <c r="D87" s="262"/>
      <c r="E87" s="253"/>
      <c r="F87" s="265"/>
      <c r="G87" s="265"/>
    </row>
    <row r="88" spans="1:7" s="268" customFormat="1" ht="15" customHeight="1">
      <c r="A88" s="266">
        <v>1</v>
      </c>
      <c r="B88" s="267" t="s">
        <v>27</v>
      </c>
      <c r="C88" s="242" t="s">
        <v>83</v>
      </c>
      <c r="D88" s="242" t="s">
        <v>83</v>
      </c>
      <c r="E88" s="265"/>
      <c r="F88" s="265"/>
      <c r="G88" s="265"/>
    </row>
    <row r="89" spans="1:7" ht="81.75" customHeight="1">
      <c r="A89" s="264"/>
      <c r="B89" s="269" t="s">
        <v>361</v>
      </c>
      <c r="C89" s="242" t="s">
        <v>96</v>
      </c>
      <c r="D89" s="270" t="s">
        <v>366</v>
      </c>
      <c r="E89" s="265"/>
      <c r="F89" s="271">
        <f>E44</f>
        <v>300000</v>
      </c>
      <c r="G89" s="271">
        <f>F89</f>
        <v>300000</v>
      </c>
    </row>
    <row r="90" spans="1:7" s="268" customFormat="1" ht="18" customHeight="1">
      <c r="A90" s="266">
        <v>2</v>
      </c>
      <c r="B90" s="267" t="s">
        <v>28</v>
      </c>
      <c r="C90" s="242" t="s">
        <v>83</v>
      </c>
      <c r="D90" s="242" t="s">
        <v>83</v>
      </c>
      <c r="E90" s="265"/>
      <c r="F90" s="272"/>
      <c r="G90" s="272"/>
    </row>
    <row r="91" spans="1:7" ht="111" customHeight="1">
      <c r="A91" s="264"/>
      <c r="B91" s="269" t="s">
        <v>364</v>
      </c>
      <c r="C91" s="242" t="s">
        <v>97</v>
      </c>
      <c r="D91" s="242" t="s">
        <v>181</v>
      </c>
      <c r="E91" s="265"/>
      <c r="F91" s="272">
        <v>1</v>
      </c>
      <c r="G91" s="272">
        <f>F91</f>
        <v>1</v>
      </c>
    </row>
    <row r="92" spans="1:7" s="268" customFormat="1" ht="18" customHeight="1">
      <c r="A92" s="266">
        <v>3</v>
      </c>
      <c r="B92" s="267" t="s">
        <v>29</v>
      </c>
      <c r="C92" s="242"/>
      <c r="D92" s="242"/>
      <c r="E92" s="265"/>
      <c r="F92" s="272"/>
      <c r="G92" s="272"/>
    </row>
    <row r="93" spans="1:7" ht="108.75" customHeight="1">
      <c r="A93" s="264"/>
      <c r="B93" s="273" t="s">
        <v>362</v>
      </c>
      <c r="C93" s="242" t="s">
        <v>89</v>
      </c>
      <c r="D93" s="242" t="s">
        <v>87</v>
      </c>
      <c r="E93" s="265"/>
      <c r="F93" s="271">
        <f>F89/F91</f>
        <v>300000</v>
      </c>
      <c r="G93" s="271">
        <f>F93</f>
        <v>300000</v>
      </c>
    </row>
    <row r="94" spans="1:7" s="268" customFormat="1" ht="19.5" customHeight="1">
      <c r="A94" s="266">
        <v>2</v>
      </c>
      <c r="B94" s="267" t="s">
        <v>30</v>
      </c>
      <c r="C94" s="242"/>
      <c r="D94" s="242"/>
      <c r="E94" s="265"/>
      <c r="F94" s="272"/>
      <c r="G94" s="272"/>
    </row>
    <row r="95" spans="1:7" ht="95.25" customHeight="1">
      <c r="A95" s="264"/>
      <c r="B95" s="273" t="s">
        <v>363</v>
      </c>
      <c r="C95" s="242" t="s">
        <v>88</v>
      </c>
      <c r="D95" s="242" t="s">
        <v>87</v>
      </c>
      <c r="E95" s="265"/>
      <c r="F95" s="272">
        <v>100</v>
      </c>
      <c r="G95" s="272">
        <f>F95</f>
        <v>100</v>
      </c>
    </row>
    <row r="96" spans="1:7" ht="20.25" customHeight="1">
      <c r="A96" s="274"/>
      <c r="B96" s="252" t="s">
        <v>359</v>
      </c>
      <c r="C96" s="253"/>
      <c r="D96" s="270"/>
      <c r="E96" s="270"/>
      <c r="F96" s="275">
        <f>F99+F108+F117+F126+F135+F144+F153+F162+F171+F180+F189+F198+F207+F216+F225+F234+F245+F254+F265+F274+F285+F294+F303+F312+F321+F330+F339+F348</f>
        <v>23953358</v>
      </c>
      <c r="G96" s="275">
        <f>G99+G108+G117+G126+G135+G144+G153+G162+G171+G180+G189+G198+G207+G216+G225+G234+G245+G254+G265+G274+G285+G294+G303+G312+G321+G330+G339+G348</f>
        <v>23953358</v>
      </c>
    </row>
    <row r="97" spans="1:7" ht="48" customHeight="1">
      <c r="A97" s="274"/>
      <c r="B97" s="182" t="s">
        <v>405</v>
      </c>
      <c r="C97" s="182"/>
      <c r="D97" s="182"/>
      <c r="E97" s="182"/>
      <c r="F97" s="276"/>
      <c r="G97" s="277"/>
    </row>
    <row r="98" spans="1:7" s="268" customFormat="1" ht="15" customHeight="1">
      <c r="A98" s="278">
        <v>1</v>
      </c>
      <c r="B98" s="279" t="s">
        <v>27</v>
      </c>
      <c r="C98" s="270"/>
      <c r="D98" s="270"/>
      <c r="E98" s="276"/>
      <c r="F98" s="276"/>
      <c r="G98" s="276"/>
    </row>
    <row r="99" spans="1:7" ht="100.5" customHeight="1">
      <c r="A99" s="274"/>
      <c r="B99" s="280" t="s">
        <v>406</v>
      </c>
      <c r="C99" s="270" t="s">
        <v>89</v>
      </c>
      <c r="D99" s="270" t="s">
        <v>366</v>
      </c>
      <c r="E99" s="276"/>
      <c r="F99" s="276">
        <v>200000</v>
      </c>
      <c r="G99" s="276">
        <f>F99</f>
        <v>200000</v>
      </c>
    </row>
    <row r="100" spans="1:7" s="268" customFormat="1" ht="15" customHeight="1">
      <c r="A100" s="278">
        <v>2</v>
      </c>
      <c r="B100" s="144" t="s">
        <v>28</v>
      </c>
      <c r="C100" s="270"/>
      <c r="D100" s="270"/>
      <c r="E100" s="276"/>
      <c r="F100" s="276"/>
      <c r="G100" s="276"/>
    </row>
    <row r="101" spans="1:7" ht="115.5" customHeight="1">
      <c r="A101" s="274"/>
      <c r="B101" s="280" t="s">
        <v>407</v>
      </c>
      <c r="C101" s="270" t="s">
        <v>180</v>
      </c>
      <c r="D101" s="270" t="s">
        <v>181</v>
      </c>
      <c r="E101" s="270"/>
      <c r="F101" s="277">
        <v>1</v>
      </c>
      <c r="G101" s="277">
        <f>F101</f>
        <v>1</v>
      </c>
    </row>
    <row r="102" spans="1:7" s="268" customFormat="1" ht="15" customHeight="1">
      <c r="A102" s="278">
        <v>3</v>
      </c>
      <c r="B102" s="144" t="s">
        <v>29</v>
      </c>
      <c r="C102" s="270"/>
      <c r="D102" s="270"/>
      <c r="E102" s="270"/>
      <c r="F102" s="276"/>
      <c r="G102" s="277"/>
    </row>
    <row r="103" spans="1:7" ht="108.75" customHeight="1">
      <c r="A103" s="274"/>
      <c r="B103" s="280" t="s">
        <v>408</v>
      </c>
      <c r="C103" s="270" t="s">
        <v>89</v>
      </c>
      <c r="D103" s="270" t="s">
        <v>87</v>
      </c>
      <c r="E103" s="270"/>
      <c r="F103" s="276">
        <f>F99/F101</f>
        <v>200000</v>
      </c>
      <c r="G103" s="276">
        <f>F103</f>
        <v>200000</v>
      </c>
    </row>
    <row r="104" spans="1:7" s="268" customFormat="1" ht="15" customHeight="1">
      <c r="A104" s="278">
        <v>4</v>
      </c>
      <c r="B104" s="144" t="s">
        <v>30</v>
      </c>
      <c r="C104" s="270"/>
      <c r="D104" s="270"/>
      <c r="E104" s="270"/>
      <c r="F104" s="276"/>
      <c r="G104" s="277"/>
    </row>
    <row r="105" spans="1:7" ht="111" customHeight="1">
      <c r="A105" s="274"/>
      <c r="B105" s="281" t="s">
        <v>409</v>
      </c>
      <c r="C105" s="270" t="s">
        <v>88</v>
      </c>
      <c r="D105" s="270" t="s">
        <v>87</v>
      </c>
      <c r="E105" s="270"/>
      <c r="F105" s="277">
        <f>F99/F103*100</f>
        <v>100</v>
      </c>
      <c r="G105" s="277">
        <f>F105</f>
        <v>100</v>
      </c>
    </row>
    <row r="106" spans="1:7" ht="58.5" customHeight="1">
      <c r="A106" s="274"/>
      <c r="B106" s="182" t="s">
        <v>488</v>
      </c>
      <c r="C106" s="182"/>
      <c r="D106" s="182"/>
      <c r="E106" s="182"/>
      <c r="F106" s="276"/>
      <c r="G106" s="277"/>
    </row>
    <row r="107" spans="1:7" s="268" customFormat="1" ht="15" customHeight="1">
      <c r="A107" s="278">
        <v>1</v>
      </c>
      <c r="B107" s="279" t="s">
        <v>27</v>
      </c>
      <c r="C107" s="270"/>
      <c r="D107" s="270"/>
      <c r="E107" s="276"/>
      <c r="F107" s="276"/>
      <c r="G107" s="276"/>
    </row>
    <row r="108" spans="1:7" ht="91.5" customHeight="1">
      <c r="A108" s="274"/>
      <c r="B108" s="280" t="s">
        <v>489</v>
      </c>
      <c r="C108" s="270" t="s">
        <v>89</v>
      </c>
      <c r="D108" s="270" t="s">
        <v>483</v>
      </c>
      <c r="E108" s="276"/>
      <c r="F108" s="276">
        <v>200000</v>
      </c>
      <c r="G108" s="276">
        <f>F108</f>
        <v>200000</v>
      </c>
    </row>
    <row r="109" spans="1:7" s="268" customFormat="1" ht="15" customHeight="1">
      <c r="A109" s="278">
        <v>2</v>
      </c>
      <c r="B109" s="144" t="s">
        <v>28</v>
      </c>
      <c r="C109" s="270"/>
      <c r="D109" s="270"/>
      <c r="E109" s="276"/>
      <c r="F109" s="276"/>
      <c r="G109" s="276"/>
    </row>
    <row r="110" spans="1:7" ht="106.5" customHeight="1">
      <c r="A110" s="274"/>
      <c r="B110" s="280" t="s">
        <v>490</v>
      </c>
      <c r="C110" s="270" t="s">
        <v>180</v>
      </c>
      <c r="D110" s="270" t="s">
        <v>181</v>
      </c>
      <c r="E110" s="270"/>
      <c r="F110" s="277">
        <v>1</v>
      </c>
      <c r="G110" s="277">
        <f>F110</f>
        <v>1</v>
      </c>
    </row>
    <row r="111" spans="1:7" s="268" customFormat="1" ht="15" customHeight="1">
      <c r="A111" s="278">
        <v>3</v>
      </c>
      <c r="B111" s="144" t="s">
        <v>29</v>
      </c>
      <c r="C111" s="270"/>
      <c r="D111" s="270"/>
      <c r="E111" s="270"/>
      <c r="F111" s="276"/>
      <c r="G111" s="277"/>
    </row>
    <row r="112" spans="1:7" ht="106.5" customHeight="1">
      <c r="A112" s="274"/>
      <c r="B112" s="280" t="s">
        <v>491</v>
      </c>
      <c r="C112" s="270" t="s">
        <v>89</v>
      </c>
      <c r="D112" s="270" t="s">
        <v>87</v>
      </c>
      <c r="E112" s="270"/>
      <c r="F112" s="276">
        <f>F108/F110</f>
        <v>200000</v>
      </c>
      <c r="G112" s="276">
        <f>F112</f>
        <v>200000</v>
      </c>
    </row>
    <row r="113" spans="1:7" s="268" customFormat="1" ht="15" customHeight="1">
      <c r="A113" s="278">
        <v>4</v>
      </c>
      <c r="B113" s="144" t="s">
        <v>30</v>
      </c>
      <c r="C113" s="270"/>
      <c r="D113" s="270"/>
      <c r="E113" s="270"/>
      <c r="F113" s="276"/>
      <c r="G113" s="277"/>
    </row>
    <row r="114" spans="1:7" ht="107.25" customHeight="1">
      <c r="A114" s="274"/>
      <c r="B114" s="281" t="s">
        <v>492</v>
      </c>
      <c r="C114" s="270" t="s">
        <v>88</v>
      </c>
      <c r="D114" s="270" t="s">
        <v>87</v>
      </c>
      <c r="E114" s="270"/>
      <c r="F114" s="277">
        <f>F108/F112*100</f>
        <v>100</v>
      </c>
      <c r="G114" s="277">
        <f>F114</f>
        <v>100</v>
      </c>
    </row>
    <row r="115" spans="1:7" ht="45" customHeight="1">
      <c r="A115" s="274"/>
      <c r="B115" s="182" t="s">
        <v>410</v>
      </c>
      <c r="C115" s="182"/>
      <c r="D115" s="182"/>
      <c r="E115" s="182"/>
      <c r="F115" s="276"/>
      <c r="G115" s="277"/>
    </row>
    <row r="116" spans="1:7" s="268" customFormat="1" ht="15" customHeight="1">
      <c r="A116" s="278">
        <v>1</v>
      </c>
      <c r="B116" s="279" t="s">
        <v>27</v>
      </c>
      <c r="C116" s="270"/>
      <c r="D116" s="270"/>
      <c r="E116" s="276"/>
      <c r="F116" s="276"/>
      <c r="G116" s="276"/>
    </row>
    <row r="117" spans="1:7" ht="82.5" customHeight="1">
      <c r="A117" s="274"/>
      <c r="B117" s="280" t="s">
        <v>417</v>
      </c>
      <c r="C117" s="270" t="s">
        <v>89</v>
      </c>
      <c r="D117" s="270" t="s">
        <v>366</v>
      </c>
      <c r="E117" s="276"/>
      <c r="F117" s="276">
        <v>200000</v>
      </c>
      <c r="G117" s="276">
        <f>F117</f>
        <v>200000</v>
      </c>
    </row>
    <row r="118" spans="1:7" s="268" customFormat="1" ht="15" customHeight="1">
      <c r="A118" s="278">
        <v>2</v>
      </c>
      <c r="B118" s="144" t="s">
        <v>28</v>
      </c>
      <c r="C118" s="270"/>
      <c r="D118" s="270"/>
      <c r="E118" s="276"/>
      <c r="F118" s="276"/>
      <c r="G118" s="276"/>
    </row>
    <row r="119" spans="1:7" ht="105.75" customHeight="1">
      <c r="A119" s="274"/>
      <c r="B119" s="280" t="s">
        <v>416</v>
      </c>
      <c r="C119" s="270" t="s">
        <v>180</v>
      </c>
      <c r="D119" s="270" t="s">
        <v>181</v>
      </c>
      <c r="E119" s="270"/>
      <c r="F119" s="277">
        <v>1</v>
      </c>
      <c r="G119" s="277">
        <f>F119</f>
        <v>1</v>
      </c>
    </row>
    <row r="120" spans="1:7" s="268" customFormat="1" ht="15" customHeight="1">
      <c r="A120" s="278">
        <v>3</v>
      </c>
      <c r="B120" s="144" t="s">
        <v>29</v>
      </c>
      <c r="C120" s="270"/>
      <c r="D120" s="270"/>
      <c r="E120" s="270"/>
      <c r="F120" s="276"/>
      <c r="G120" s="277"/>
    </row>
    <row r="121" spans="1:7" ht="106.5" customHeight="1">
      <c r="A121" s="274"/>
      <c r="B121" s="280" t="s">
        <v>411</v>
      </c>
      <c r="C121" s="270" t="s">
        <v>89</v>
      </c>
      <c r="D121" s="270" t="s">
        <v>87</v>
      </c>
      <c r="E121" s="270"/>
      <c r="F121" s="276">
        <f>F117/F119</f>
        <v>200000</v>
      </c>
      <c r="G121" s="276">
        <f>F121</f>
        <v>200000</v>
      </c>
    </row>
    <row r="122" spans="1:7" s="268" customFormat="1" ht="15" customHeight="1">
      <c r="A122" s="278">
        <v>4</v>
      </c>
      <c r="B122" s="144" t="s">
        <v>30</v>
      </c>
      <c r="C122" s="270"/>
      <c r="D122" s="270"/>
      <c r="E122" s="270"/>
      <c r="F122" s="276"/>
      <c r="G122" s="277"/>
    </row>
    <row r="123" spans="1:7" ht="90" customHeight="1">
      <c r="A123" s="274"/>
      <c r="B123" s="281" t="s">
        <v>415</v>
      </c>
      <c r="C123" s="270" t="s">
        <v>88</v>
      </c>
      <c r="D123" s="270" t="s">
        <v>87</v>
      </c>
      <c r="E123" s="270"/>
      <c r="F123" s="277">
        <f>F117/F121*100</f>
        <v>100</v>
      </c>
      <c r="G123" s="277">
        <f>F123</f>
        <v>100</v>
      </c>
    </row>
    <row r="124" spans="1:7" ht="45" customHeight="1">
      <c r="A124" s="274"/>
      <c r="B124" s="182" t="s">
        <v>420</v>
      </c>
      <c r="C124" s="182"/>
      <c r="D124" s="182"/>
      <c r="E124" s="182"/>
      <c r="F124" s="276"/>
      <c r="G124" s="277"/>
    </row>
    <row r="125" spans="1:7" s="268" customFormat="1" ht="15" customHeight="1">
      <c r="A125" s="278">
        <v>1</v>
      </c>
      <c r="B125" s="279" t="s">
        <v>27</v>
      </c>
      <c r="C125" s="270"/>
      <c r="D125" s="270"/>
      <c r="E125" s="276"/>
      <c r="F125" s="276"/>
      <c r="G125" s="276"/>
    </row>
    <row r="126" spans="1:7" ht="88.5" customHeight="1">
      <c r="A126" s="274"/>
      <c r="B126" s="280" t="s">
        <v>421</v>
      </c>
      <c r="C126" s="270" t="s">
        <v>89</v>
      </c>
      <c r="D126" s="270" t="s">
        <v>366</v>
      </c>
      <c r="E126" s="276"/>
      <c r="F126" s="276">
        <v>200000</v>
      </c>
      <c r="G126" s="276">
        <f>F126</f>
        <v>200000</v>
      </c>
    </row>
    <row r="127" spans="1:7" s="268" customFormat="1" ht="15" customHeight="1">
      <c r="A127" s="278">
        <v>2</v>
      </c>
      <c r="B127" s="144" t="s">
        <v>28</v>
      </c>
      <c r="C127" s="270"/>
      <c r="D127" s="270"/>
      <c r="E127" s="276"/>
      <c r="F127" s="276"/>
      <c r="G127" s="276"/>
    </row>
    <row r="128" spans="1:7" ht="109.5" customHeight="1">
      <c r="A128" s="274"/>
      <c r="B128" s="280" t="s">
        <v>422</v>
      </c>
      <c r="C128" s="270" t="s">
        <v>180</v>
      </c>
      <c r="D128" s="270" t="s">
        <v>181</v>
      </c>
      <c r="E128" s="270"/>
      <c r="F128" s="277">
        <v>1</v>
      </c>
      <c r="G128" s="277">
        <f>F128</f>
        <v>1</v>
      </c>
    </row>
    <row r="129" spans="1:7" s="268" customFormat="1" ht="15" customHeight="1">
      <c r="A129" s="278">
        <v>3</v>
      </c>
      <c r="B129" s="144" t="s">
        <v>29</v>
      </c>
      <c r="C129" s="270"/>
      <c r="D129" s="270"/>
      <c r="E129" s="270"/>
      <c r="F129" s="276"/>
      <c r="G129" s="277"/>
    </row>
    <row r="130" spans="1:7" ht="108.75" customHeight="1">
      <c r="A130" s="274"/>
      <c r="B130" s="280" t="s">
        <v>423</v>
      </c>
      <c r="C130" s="270" t="s">
        <v>89</v>
      </c>
      <c r="D130" s="270" t="s">
        <v>87</v>
      </c>
      <c r="E130" s="270"/>
      <c r="F130" s="276">
        <f>F126/F128</f>
        <v>200000</v>
      </c>
      <c r="G130" s="276">
        <f>F130</f>
        <v>200000</v>
      </c>
    </row>
    <row r="131" spans="1:7" s="268" customFormat="1" ht="15" customHeight="1">
      <c r="A131" s="278">
        <v>4</v>
      </c>
      <c r="B131" s="144" t="s">
        <v>30</v>
      </c>
      <c r="C131" s="270"/>
      <c r="D131" s="270"/>
      <c r="E131" s="270"/>
      <c r="F131" s="276"/>
      <c r="G131" s="277"/>
    </row>
    <row r="132" spans="1:7" ht="92.25" customHeight="1">
      <c r="A132" s="274"/>
      <c r="B132" s="281" t="s">
        <v>424</v>
      </c>
      <c r="C132" s="270" t="s">
        <v>88</v>
      </c>
      <c r="D132" s="270" t="s">
        <v>87</v>
      </c>
      <c r="E132" s="270"/>
      <c r="F132" s="277">
        <f>F126/F130*100</f>
        <v>100</v>
      </c>
      <c r="G132" s="277">
        <f>F132</f>
        <v>100</v>
      </c>
    </row>
    <row r="133" spans="1:7" ht="43.5" customHeight="1">
      <c r="A133" s="274"/>
      <c r="B133" s="182" t="s">
        <v>419</v>
      </c>
      <c r="C133" s="182"/>
      <c r="D133" s="182"/>
      <c r="E133" s="182"/>
      <c r="F133" s="276"/>
      <c r="G133" s="277"/>
    </row>
    <row r="134" spans="1:7" s="268" customFormat="1" ht="15" customHeight="1">
      <c r="A134" s="278">
        <v>1</v>
      </c>
      <c r="B134" s="279" t="s">
        <v>27</v>
      </c>
      <c r="C134" s="270"/>
      <c r="D134" s="270"/>
      <c r="E134" s="276"/>
      <c r="F134" s="276"/>
      <c r="G134" s="276"/>
    </row>
    <row r="135" spans="1:7" ht="91.5" customHeight="1">
      <c r="A135" s="274"/>
      <c r="B135" s="280" t="s">
        <v>418</v>
      </c>
      <c r="C135" s="270" t="s">
        <v>89</v>
      </c>
      <c r="D135" s="270" t="s">
        <v>366</v>
      </c>
      <c r="E135" s="276"/>
      <c r="F135" s="276">
        <v>200000</v>
      </c>
      <c r="G135" s="276">
        <f>F135</f>
        <v>200000</v>
      </c>
    </row>
    <row r="136" spans="1:7" s="268" customFormat="1" ht="15" customHeight="1">
      <c r="A136" s="278">
        <v>2</v>
      </c>
      <c r="B136" s="144" t="s">
        <v>28</v>
      </c>
      <c r="C136" s="270"/>
      <c r="D136" s="270"/>
      <c r="E136" s="276"/>
      <c r="F136" s="276"/>
      <c r="G136" s="276"/>
    </row>
    <row r="137" spans="1:7" ht="104.25" customHeight="1">
      <c r="A137" s="274"/>
      <c r="B137" s="280" t="s">
        <v>412</v>
      </c>
      <c r="C137" s="270" t="s">
        <v>180</v>
      </c>
      <c r="D137" s="270" t="s">
        <v>181</v>
      </c>
      <c r="E137" s="270"/>
      <c r="F137" s="277">
        <v>1</v>
      </c>
      <c r="G137" s="277">
        <f>F137</f>
        <v>1</v>
      </c>
    </row>
    <row r="138" spans="1:7" s="268" customFormat="1" ht="15" customHeight="1">
      <c r="A138" s="278">
        <v>3</v>
      </c>
      <c r="B138" s="144" t="s">
        <v>29</v>
      </c>
      <c r="C138" s="270"/>
      <c r="D138" s="270"/>
      <c r="E138" s="270"/>
      <c r="F138" s="276"/>
      <c r="G138" s="277"/>
    </row>
    <row r="139" spans="1:7" ht="111" customHeight="1">
      <c r="A139" s="274"/>
      <c r="B139" s="280" t="s">
        <v>413</v>
      </c>
      <c r="C139" s="270" t="s">
        <v>89</v>
      </c>
      <c r="D139" s="270" t="s">
        <v>87</v>
      </c>
      <c r="E139" s="270"/>
      <c r="F139" s="276">
        <f>F135/F137</f>
        <v>200000</v>
      </c>
      <c r="G139" s="276">
        <f>F139</f>
        <v>200000</v>
      </c>
    </row>
    <row r="140" spans="1:7" s="268" customFormat="1" ht="15" customHeight="1">
      <c r="A140" s="278">
        <v>4</v>
      </c>
      <c r="B140" s="144" t="s">
        <v>30</v>
      </c>
      <c r="C140" s="270"/>
      <c r="D140" s="270"/>
      <c r="E140" s="270"/>
      <c r="F140" s="276"/>
      <c r="G140" s="277"/>
    </row>
    <row r="141" spans="1:7" ht="107.25" customHeight="1">
      <c r="A141" s="274"/>
      <c r="B141" s="281" t="s">
        <v>414</v>
      </c>
      <c r="C141" s="270" t="s">
        <v>88</v>
      </c>
      <c r="D141" s="270" t="s">
        <v>87</v>
      </c>
      <c r="E141" s="270"/>
      <c r="F141" s="277">
        <f>F135/F139*100</f>
        <v>100</v>
      </c>
      <c r="G141" s="277">
        <f>F141</f>
        <v>100</v>
      </c>
    </row>
    <row r="142" spans="1:7" ht="39" customHeight="1">
      <c r="A142" s="274"/>
      <c r="B142" s="182" t="s">
        <v>524</v>
      </c>
      <c r="C142" s="182"/>
      <c r="D142" s="182"/>
      <c r="E142" s="182"/>
      <c r="F142" s="276"/>
      <c r="G142" s="277"/>
    </row>
    <row r="143" spans="1:7" s="268" customFormat="1" ht="15" customHeight="1">
      <c r="A143" s="278">
        <v>1</v>
      </c>
      <c r="B143" s="279" t="s">
        <v>27</v>
      </c>
      <c r="C143" s="270"/>
      <c r="D143" s="270"/>
      <c r="E143" s="276"/>
      <c r="F143" s="276"/>
      <c r="G143" s="276"/>
    </row>
    <row r="144" spans="1:7" ht="65.25" customHeight="1">
      <c r="A144" s="274"/>
      <c r="B144" s="280" t="s">
        <v>525</v>
      </c>
      <c r="C144" s="270" t="s">
        <v>89</v>
      </c>
      <c r="D144" s="270" t="s">
        <v>557</v>
      </c>
      <c r="E144" s="276"/>
      <c r="F144" s="276">
        <v>300000</v>
      </c>
      <c r="G144" s="276">
        <f>F144</f>
        <v>300000</v>
      </c>
    </row>
    <row r="145" spans="1:7" s="268" customFormat="1" ht="15" customHeight="1">
      <c r="A145" s="278">
        <v>2</v>
      </c>
      <c r="B145" s="144" t="s">
        <v>28</v>
      </c>
      <c r="C145" s="270"/>
      <c r="D145" s="270"/>
      <c r="E145" s="276"/>
      <c r="F145" s="276"/>
      <c r="G145" s="276"/>
    </row>
    <row r="146" spans="1:7" ht="104.25" customHeight="1">
      <c r="A146" s="274"/>
      <c r="B146" s="280" t="s">
        <v>526</v>
      </c>
      <c r="C146" s="270" t="s">
        <v>180</v>
      </c>
      <c r="D146" s="270" t="s">
        <v>181</v>
      </c>
      <c r="E146" s="270"/>
      <c r="F146" s="277">
        <v>1</v>
      </c>
      <c r="G146" s="277">
        <f>F146</f>
        <v>1</v>
      </c>
    </row>
    <row r="147" spans="1:7" s="268" customFormat="1" ht="15" customHeight="1">
      <c r="A147" s="278">
        <v>3</v>
      </c>
      <c r="B147" s="144" t="s">
        <v>29</v>
      </c>
      <c r="C147" s="270"/>
      <c r="D147" s="270"/>
      <c r="E147" s="270"/>
      <c r="F147" s="276"/>
      <c r="G147" s="277"/>
    </row>
    <row r="148" spans="1:7" ht="85.5" customHeight="1">
      <c r="A148" s="274"/>
      <c r="B148" s="280" t="s">
        <v>527</v>
      </c>
      <c r="C148" s="270" t="s">
        <v>89</v>
      </c>
      <c r="D148" s="270" t="s">
        <v>87</v>
      </c>
      <c r="E148" s="270"/>
      <c r="F148" s="276">
        <f>F144/F146</f>
        <v>300000</v>
      </c>
      <c r="G148" s="276">
        <f>F148</f>
        <v>300000</v>
      </c>
    </row>
    <row r="149" spans="1:7" s="268" customFormat="1" ht="15" customHeight="1">
      <c r="A149" s="278">
        <v>4</v>
      </c>
      <c r="B149" s="144" t="s">
        <v>30</v>
      </c>
      <c r="C149" s="270"/>
      <c r="D149" s="270"/>
      <c r="E149" s="270"/>
      <c r="F149" s="276"/>
      <c r="G149" s="277"/>
    </row>
    <row r="150" spans="1:7" ht="75" customHeight="1">
      <c r="A150" s="274"/>
      <c r="B150" s="280" t="s">
        <v>528</v>
      </c>
      <c r="C150" s="270" t="s">
        <v>88</v>
      </c>
      <c r="D150" s="270" t="s">
        <v>87</v>
      </c>
      <c r="E150" s="270"/>
      <c r="F150" s="277">
        <f>F144/F148*100</f>
        <v>100</v>
      </c>
      <c r="G150" s="277">
        <f>F150</f>
        <v>100</v>
      </c>
    </row>
    <row r="151" spans="1:7" ht="53.25" customHeight="1">
      <c r="A151" s="274"/>
      <c r="B151" s="182" t="s">
        <v>529</v>
      </c>
      <c r="C151" s="182"/>
      <c r="D151" s="182"/>
      <c r="E151" s="182"/>
      <c r="F151" s="276"/>
      <c r="G151" s="277"/>
    </row>
    <row r="152" spans="1:7" s="268" customFormat="1" ht="15" customHeight="1">
      <c r="A152" s="278">
        <v>1</v>
      </c>
      <c r="B152" s="279" t="s">
        <v>27</v>
      </c>
      <c r="C152" s="270"/>
      <c r="D152" s="270"/>
      <c r="E152" s="276"/>
      <c r="F152" s="276"/>
      <c r="G152" s="276"/>
    </row>
    <row r="153" spans="1:7" ht="93" customHeight="1">
      <c r="A153" s="274"/>
      <c r="B153" s="280" t="s">
        <v>530</v>
      </c>
      <c r="C153" s="270" t="s">
        <v>89</v>
      </c>
      <c r="D153" s="270" t="s">
        <v>557</v>
      </c>
      <c r="E153" s="276"/>
      <c r="F153" s="276">
        <v>2000000</v>
      </c>
      <c r="G153" s="276">
        <f>F153</f>
        <v>2000000</v>
      </c>
    </row>
    <row r="154" spans="1:7" s="268" customFormat="1" ht="15" customHeight="1">
      <c r="A154" s="278">
        <v>2</v>
      </c>
      <c r="B154" s="144" t="s">
        <v>28</v>
      </c>
      <c r="C154" s="270"/>
      <c r="D154" s="270"/>
      <c r="E154" s="276"/>
      <c r="F154" s="276"/>
      <c r="G154" s="276"/>
    </row>
    <row r="155" spans="1:7" ht="118.5" customHeight="1">
      <c r="A155" s="274"/>
      <c r="B155" s="280" t="s">
        <v>533</v>
      </c>
      <c r="C155" s="270" t="s">
        <v>180</v>
      </c>
      <c r="D155" s="270" t="s">
        <v>181</v>
      </c>
      <c r="E155" s="270"/>
      <c r="F155" s="277">
        <v>1</v>
      </c>
      <c r="G155" s="277">
        <f>F155</f>
        <v>1</v>
      </c>
    </row>
    <row r="156" spans="1:7" s="268" customFormat="1" ht="15" customHeight="1">
      <c r="A156" s="278">
        <v>3</v>
      </c>
      <c r="B156" s="144" t="s">
        <v>29</v>
      </c>
      <c r="C156" s="270"/>
      <c r="D156" s="270"/>
      <c r="E156" s="270"/>
      <c r="F156" s="276"/>
      <c r="G156" s="277"/>
    </row>
    <row r="157" spans="1:7" ht="111" customHeight="1">
      <c r="A157" s="274"/>
      <c r="B157" s="280" t="s">
        <v>531</v>
      </c>
      <c r="C157" s="270" t="s">
        <v>89</v>
      </c>
      <c r="D157" s="270" t="s">
        <v>87</v>
      </c>
      <c r="E157" s="270"/>
      <c r="F157" s="276">
        <f>F153/F155</f>
        <v>2000000</v>
      </c>
      <c r="G157" s="276">
        <f>F157</f>
        <v>2000000</v>
      </c>
    </row>
    <row r="158" spans="1:7" s="268" customFormat="1" ht="15" customHeight="1">
      <c r="A158" s="278">
        <v>4</v>
      </c>
      <c r="B158" s="144" t="s">
        <v>30</v>
      </c>
      <c r="C158" s="270"/>
      <c r="D158" s="270"/>
      <c r="E158" s="270"/>
      <c r="F158" s="276"/>
      <c r="G158" s="277"/>
    </row>
    <row r="159" spans="1:7" ht="108" customHeight="1">
      <c r="A159" s="274"/>
      <c r="B159" s="280" t="s">
        <v>532</v>
      </c>
      <c r="C159" s="270" t="s">
        <v>88</v>
      </c>
      <c r="D159" s="270" t="s">
        <v>87</v>
      </c>
      <c r="E159" s="270"/>
      <c r="F159" s="277">
        <f>F153/F157*100</f>
        <v>100</v>
      </c>
      <c r="G159" s="277">
        <f>F159</f>
        <v>100</v>
      </c>
    </row>
    <row r="160" spans="1:7" ht="49.5" customHeight="1">
      <c r="A160" s="274"/>
      <c r="B160" s="182" t="s">
        <v>425</v>
      </c>
      <c r="C160" s="182"/>
      <c r="D160" s="182"/>
      <c r="E160" s="182"/>
      <c r="F160" s="276"/>
      <c r="G160" s="277"/>
    </row>
    <row r="161" spans="1:7" s="268" customFormat="1" ht="15" customHeight="1">
      <c r="A161" s="278">
        <v>1</v>
      </c>
      <c r="B161" s="279" t="s">
        <v>27</v>
      </c>
      <c r="C161" s="270"/>
      <c r="D161" s="270"/>
      <c r="E161" s="276"/>
      <c r="F161" s="276"/>
      <c r="G161" s="276"/>
    </row>
    <row r="162" spans="1:7" ht="88.5" customHeight="1">
      <c r="A162" s="274"/>
      <c r="B162" s="280" t="s">
        <v>426</v>
      </c>
      <c r="C162" s="270" t="s">
        <v>89</v>
      </c>
      <c r="D162" s="270" t="s">
        <v>483</v>
      </c>
      <c r="E162" s="276"/>
      <c r="F162" s="276">
        <v>297000</v>
      </c>
      <c r="G162" s="276">
        <f>F162</f>
        <v>297000</v>
      </c>
    </row>
    <row r="163" spans="1:7" s="268" customFormat="1" ht="15" customHeight="1">
      <c r="A163" s="278">
        <v>2</v>
      </c>
      <c r="B163" s="144" t="s">
        <v>28</v>
      </c>
      <c r="C163" s="270"/>
      <c r="D163" s="270"/>
      <c r="E163" s="276"/>
      <c r="F163" s="276"/>
      <c r="G163" s="276"/>
    </row>
    <row r="164" spans="1:7" ht="106.5" customHeight="1">
      <c r="A164" s="274"/>
      <c r="B164" s="280" t="s">
        <v>429</v>
      </c>
      <c r="C164" s="270" t="s">
        <v>180</v>
      </c>
      <c r="D164" s="270" t="s">
        <v>181</v>
      </c>
      <c r="E164" s="270"/>
      <c r="F164" s="277">
        <v>1</v>
      </c>
      <c r="G164" s="277">
        <f>F164</f>
        <v>1</v>
      </c>
    </row>
    <row r="165" spans="1:7" s="268" customFormat="1" ht="15" customHeight="1">
      <c r="A165" s="278">
        <v>3</v>
      </c>
      <c r="B165" s="144" t="s">
        <v>29</v>
      </c>
      <c r="C165" s="270"/>
      <c r="D165" s="270"/>
      <c r="E165" s="270"/>
      <c r="F165" s="276"/>
      <c r="G165" s="277"/>
    </row>
    <row r="166" spans="1:7" ht="105" customHeight="1">
      <c r="A166" s="274"/>
      <c r="B166" s="280" t="s">
        <v>428</v>
      </c>
      <c r="C166" s="270" t="s">
        <v>89</v>
      </c>
      <c r="D166" s="270" t="s">
        <v>87</v>
      </c>
      <c r="E166" s="270"/>
      <c r="F166" s="276">
        <f>F162/F164</f>
        <v>297000</v>
      </c>
      <c r="G166" s="276">
        <f>F166</f>
        <v>297000</v>
      </c>
    </row>
    <row r="167" spans="1:7" s="268" customFormat="1" ht="15" customHeight="1">
      <c r="A167" s="278">
        <v>4</v>
      </c>
      <c r="B167" s="144" t="s">
        <v>30</v>
      </c>
      <c r="C167" s="270"/>
      <c r="D167" s="270"/>
      <c r="E167" s="270"/>
      <c r="F167" s="276"/>
      <c r="G167" s="277"/>
    </row>
    <row r="168" spans="1:7" ht="91.5" customHeight="1">
      <c r="A168" s="274"/>
      <c r="B168" s="280" t="s">
        <v>427</v>
      </c>
      <c r="C168" s="270" t="s">
        <v>88</v>
      </c>
      <c r="D168" s="270" t="s">
        <v>87</v>
      </c>
      <c r="E168" s="270"/>
      <c r="F168" s="277">
        <f>F162/F166*100</f>
        <v>100</v>
      </c>
      <c r="G168" s="277">
        <f>F168</f>
        <v>100</v>
      </c>
    </row>
    <row r="169" spans="1:7" ht="48" customHeight="1">
      <c r="A169" s="274"/>
      <c r="B169" s="182" t="s">
        <v>430</v>
      </c>
      <c r="C169" s="182"/>
      <c r="D169" s="182"/>
      <c r="E169" s="182"/>
      <c r="F169" s="276"/>
      <c r="G169" s="277"/>
    </row>
    <row r="170" spans="1:7" s="268" customFormat="1" ht="15" customHeight="1">
      <c r="A170" s="278">
        <v>1</v>
      </c>
      <c r="B170" s="279" t="s">
        <v>27</v>
      </c>
      <c r="C170" s="270"/>
      <c r="D170" s="270"/>
      <c r="E170" s="276"/>
      <c r="F170" s="276"/>
      <c r="G170" s="276"/>
    </row>
    <row r="171" spans="1:7" ht="91.5" customHeight="1">
      <c r="A171" s="274"/>
      <c r="B171" s="280" t="s">
        <v>431</v>
      </c>
      <c r="C171" s="270" t="s">
        <v>89</v>
      </c>
      <c r="D171" s="270" t="s">
        <v>557</v>
      </c>
      <c r="E171" s="276"/>
      <c r="F171" s="276">
        <f>6000000-1050000</f>
        <v>4950000</v>
      </c>
      <c r="G171" s="276">
        <f>F171</f>
        <v>4950000</v>
      </c>
    </row>
    <row r="172" spans="1:7" s="268" customFormat="1" ht="15" customHeight="1">
      <c r="A172" s="278">
        <v>2</v>
      </c>
      <c r="B172" s="144" t="s">
        <v>28</v>
      </c>
      <c r="C172" s="270"/>
      <c r="D172" s="270"/>
      <c r="E172" s="276"/>
      <c r="F172" s="276"/>
      <c r="G172" s="276"/>
    </row>
    <row r="173" spans="1:7" ht="117" customHeight="1">
      <c r="A173" s="274"/>
      <c r="B173" s="280" t="s">
        <v>432</v>
      </c>
      <c r="C173" s="270" t="s">
        <v>180</v>
      </c>
      <c r="D173" s="270" t="s">
        <v>181</v>
      </c>
      <c r="E173" s="270"/>
      <c r="F173" s="277">
        <v>1</v>
      </c>
      <c r="G173" s="277">
        <f>F173</f>
        <v>1</v>
      </c>
    </row>
    <row r="174" spans="1:7" s="268" customFormat="1" ht="15" customHeight="1">
      <c r="A174" s="278">
        <v>3</v>
      </c>
      <c r="B174" s="144" t="s">
        <v>29</v>
      </c>
      <c r="C174" s="270"/>
      <c r="D174" s="270"/>
      <c r="E174" s="270"/>
      <c r="F174" s="276"/>
      <c r="G174" s="277"/>
    </row>
    <row r="175" spans="1:7" ht="108" customHeight="1">
      <c r="A175" s="274"/>
      <c r="B175" s="280" t="s">
        <v>433</v>
      </c>
      <c r="C175" s="270" t="s">
        <v>89</v>
      </c>
      <c r="D175" s="270" t="s">
        <v>87</v>
      </c>
      <c r="E175" s="270"/>
      <c r="F175" s="276">
        <f>F171/F173</f>
        <v>4950000</v>
      </c>
      <c r="G175" s="276">
        <f>F175</f>
        <v>4950000</v>
      </c>
    </row>
    <row r="176" spans="1:7" s="268" customFormat="1" ht="15" customHeight="1">
      <c r="A176" s="278">
        <v>4</v>
      </c>
      <c r="B176" s="144" t="s">
        <v>30</v>
      </c>
      <c r="C176" s="270"/>
      <c r="D176" s="270"/>
      <c r="E176" s="270"/>
      <c r="F176" s="276"/>
      <c r="G176" s="277"/>
    </row>
    <row r="177" spans="1:7" ht="91.5" customHeight="1">
      <c r="A177" s="274"/>
      <c r="B177" s="280" t="s">
        <v>434</v>
      </c>
      <c r="C177" s="270" t="s">
        <v>88</v>
      </c>
      <c r="D177" s="270" t="s">
        <v>87</v>
      </c>
      <c r="E177" s="270"/>
      <c r="F177" s="277">
        <f>F171/F175*100</f>
        <v>100</v>
      </c>
      <c r="G177" s="277">
        <f>F177</f>
        <v>100</v>
      </c>
    </row>
    <row r="178" spans="1:7" ht="48" customHeight="1">
      <c r="A178" s="274"/>
      <c r="B178" s="182" t="s">
        <v>435</v>
      </c>
      <c r="C178" s="182"/>
      <c r="D178" s="182"/>
      <c r="E178" s="182"/>
      <c r="F178" s="276"/>
      <c r="G178" s="277"/>
    </row>
    <row r="179" spans="1:7" s="268" customFormat="1" ht="15" customHeight="1">
      <c r="A179" s="278">
        <v>1</v>
      </c>
      <c r="B179" s="279" t="s">
        <v>27</v>
      </c>
      <c r="C179" s="270"/>
      <c r="D179" s="270"/>
      <c r="E179" s="276"/>
      <c r="F179" s="276"/>
      <c r="G179" s="276"/>
    </row>
    <row r="180" spans="1:7" ht="91.5" customHeight="1">
      <c r="A180" s="274"/>
      <c r="B180" s="280" t="s">
        <v>436</v>
      </c>
      <c r="C180" s="270" t="s">
        <v>89</v>
      </c>
      <c r="D180" s="270" t="s">
        <v>366</v>
      </c>
      <c r="E180" s="276"/>
      <c r="F180" s="276">
        <v>200000</v>
      </c>
      <c r="G180" s="276">
        <f>F180</f>
        <v>200000</v>
      </c>
    </row>
    <row r="181" spans="1:7" s="268" customFormat="1" ht="15" customHeight="1">
      <c r="A181" s="278">
        <v>2</v>
      </c>
      <c r="B181" s="144" t="s">
        <v>28</v>
      </c>
      <c r="C181" s="270"/>
      <c r="D181" s="270"/>
      <c r="E181" s="276"/>
      <c r="F181" s="276"/>
      <c r="G181" s="276"/>
    </row>
    <row r="182" spans="1:7" ht="117" customHeight="1">
      <c r="A182" s="274"/>
      <c r="B182" s="280" t="s">
        <v>437</v>
      </c>
      <c r="C182" s="270" t="s">
        <v>180</v>
      </c>
      <c r="D182" s="270" t="s">
        <v>181</v>
      </c>
      <c r="E182" s="270"/>
      <c r="F182" s="277">
        <v>1</v>
      </c>
      <c r="G182" s="277">
        <f>F182</f>
        <v>1</v>
      </c>
    </row>
    <row r="183" spans="1:7" s="268" customFormat="1" ht="15" customHeight="1">
      <c r="A183" s="278">
        <v>3</v>
      </c>
      <c r="B183" s="144" t="s">
        <v>29</v>
      </c>
      <c r="C183" s="270"/>
      <c r="D183" s="270"/>
      <c r="E183" s="270"/>
      <c r="F183" s="276"/>
      <c r="G183" s="277"/>
    </row>
    <row r="184" spans="1:7" ht="108" customHeight="1">
      <c r="A184" s="274"/>
      <c r="B184" s="280" t="s">
        <v>438</v>
      </c>
      <c r="C184" s="270" t="s">
        <v>89</v>
      </c>
      <c r="D184" s="270" t="s">
        <v>87</v>
      </c>
      <c r="E184" s="270"/>
      <c r="F184" s="276">
        <f>F180/F182</f>
        <v>200000</v>
      </c>
      <c r="G184" s="276">
        <f>F184</f>
        <v>200000</v>
      </c>
    </row>
    <row r="185" spans="1:7" s="268" customFormat="1" ht="15" customHeight="1">
      <c r="A185" s="278">
        <v>4</v>
      </c>
      <c r="B185" s="144" t="s">
        <v>30</v>
      </c>
      <c r="C185" s="270"/>
      <c r="D185" s="270"/>
      <c r="E185" s="270"/>
      <c r="F185" s="276"/>
      <c r="G185" s="277"/>
    </row>
    <row r="186" spans="1:7" ht="91.5" customHeight="1">
      <c r="A186" s="274"/>
      <c r="B186" s="280" t="s">
        <v>439</v>
      </c>
      <c r="C186" s="270" t="s">
        <v>88</v>
      </c>
      <c r="D186" s="270" t="s">
        <v>87</v>
      </c>
      <c r="E186" s="270"/>
      <c r="F186" s="277">
        <f>F180/F184*100</f>
        <v>100</v>
      </c>
      <c r="G186" s="277">
        <f>F186</f>
        <v>100</v>
      </c>
    </row>
    <row r="187" spans="1:7" ht="48" customHeight="1">
      <c r="A187" s="274"/>
      <c r="B187" s="182" t="s">
        <v>440</v>
      </c>
      <c r="C187" s="182"/>
      <c r="D187" s="182"/>
      <c r="E187" s="182"/>
      <c r="F187" s="276"/>
      <c r="G187" s="277"/>
    </row>
    <row r="188" spans="1:7" s="268" customFormat="1" ht="15" customHeight="1">
      <c r="A188" s="278">
        <v>1</v>
      </c>
      <c r="B188" s="279" t="s">
        <v>27</v>
      </c>
      <c r="C188" s="270"/>
      <c r="D188" s="270"/>
      <c r="E188" s="276"/>
      <c r="F188" s="276"/>
      <c r="G188" s="276"/>
    </row>
    <row r="189" spans="1:7" ht="91.5" customHeight="1">
      <c r="A189" s="274"/>
      <c r="B189" s="280" t="s">
        <v>441</v>
      </c>
      <c r="C189" s="270" t="s">
        <v>89</v>
      </c>
      <c r="D189" s="270" t="s">
        <v>366</v>
      </c>
      <c r="E189" s="276"/>
      <c r="F189" s="276">
        <v>200000</v>
      </c>
      <c r="G189" s="276">
        <f>F189</f>
        <v>200000</v>
      </c>
    </row>
    <row r="190" spans="1:7" s="268" customFormat="1" ht="15" customHeight="1">
      <c r="A190" s="278">
        <v>2</v>
      </c>
      <c r="B190" s="144" t="s">
        <v>28</v>
      </c>
      <c r="C190" s="270"/>
      <c r="D190" s="270"/>
      <c r="E190" s="276"/>
      <c r="F190" s="276"/>
      <c r="G190" s="276"/>
    </row>
    <row r="191" spans="1:7" ht="117" customHeight="1">
      <c r="A191" s="274"/>
      <c r="B191" s="280" t="s">
        <v>442</v>
      </c>
      <c r="C191" s="270" t="s">
        <v>180</v>
      </c>
      <c r="D191" s="270" t="s">
        <v>181</v>
      </c>
      <c r="E191" s="270"/>
      <c r="F191" s="277">
        <v>1</v>
      </c>
      <c r="G191" s="277">
        <f>F191</f>
        <v>1</v>
      </c>
    </row>
    <row r="192" spans="1:7" s="268" customFormat="1" ht="15" customHeight="1">
      <c r="A192" s="278">
        <v>3</v>
      </c>
      <c r="B192" s="144" t="s">
        <v>29</v>
      </c>
      <c r="C192" s="270"/>
      <c r="D192" s="270"/>
      <c r="E192" s="270"/>
      <c r="F192" s="276"/>
      <c r="G192" s="277"/>
    </row>
    <row r="193" spans="1:7" ht="108" customHeight="1">
      <c r="A193" s="274"/>
      <c r="B193" s="280" t="s">
        <v>443</v>
      </c>
      <c r="C193" s="270" t="s">
        <v>89</v>
      </c>
      <c r="D193" s="270" t="s">
        <v>87</v>
      </c>
      <c r="E193" s="270"/>
      <c r="F193" s="276">
        <f>F189/F191</f>
        <v>200000</v>
      </c>
      <c r="G193" s="276">
        <f>F193</f>
        <v>200000</v>
      </c>
    </row>
    <row r="194" spans="1:7" s="268" customFormat="1" ht="15" customHeight="1">
      <c r="A194" s="278">
        <v>4</v>
      </c>
      <c r="B194" s="144" t="s">
        <v>30</v>
      </c>
      <c r="C194" s="270"/>
      <c r="D194" s="270"/>
      <c r="E194" s="270"/>
      <c r="F194" s="276"/>
      <c r="G194" s="277"/>
    </row>
    <row r="195" spans="1:7" ht="91.5" customHeight="1">
      <c r="A195" s="274"/>
      <c r="B195" s="280" t="s">
        <v>444</v>
      </c>
      <c r="C195" s="270" t="s">
        <v>88</v>
      </c>
      <c r="D195" s="270" t="s">
        <v>87</v>
      </c>
      <c r="E195" s="270"/>
      <c r="F195" s="277">
        <f>F189/F193*100</f>
        <v>100</v>
      </c>
      <c r="G195" s="277">
        <f>F195</f>
        <v>100</v>
      </c>
    </row>
    <row r="196" spans="1:7" ht="26.25" customHeight="1">
      <c r="A196" s="274"/>
      <c r="B196" s="182" t="s">
        <v>460</v>
      </c>
      <c r="C196" s="182"/>
      <c r="D196" s="182"/>
      <c r="E196" s="182"/>
      <c r="F196" s="276"/>
      <c r="G196" s="277"/>
    </row>
    <row r="197" spans="1:7" s="268" customFormat="1" ht="15" customHeight="1">
      <c r="A197" s="278">
        <v>1</v>
      </c>
      <c r="B197" s="279" t="s">
        <v>27</v>
      </c>
      <c r="C197" s="270"/>
      <c r="D197" s="270"/>
      <c r="E197" s="276"/>
      <c r="F197" s="276"/>
      <c r="G197" s="276"/>
    </row>
    <row r="198" spans="1:7" ht="53.25" customHeight="1">
      <c r="A198" s="274"/>
      <c r="B198" s="280" t="s">
        <v>461</v>
      </c>
      <c r="C198" s="270" t="s">
        <v>89</v>
      </c>
      <c r="D198" s="270" t="s">
        <v>483</v>
      </c>
      <c r="E198" s="276"/>
      <c r="F198" s="276">
        <v>800000</v>
      </c>
      <c r="G198" s="276">
        <f>F198</f>
        <v>800000</v>
      </c>
    </row>
    <row r="199" spans="1:7" s="268" customFormat="1" ht="15" customHeight="1">
      <c r="A199" s="278">
        <v>2</v>
      </c>
      <c r="B199" s="144" t="s">
        <v>28</v>
      </c>
      <c r="C199" s="270"/>
      <c r="D199" s="270"/>
      <c r="E199" s="276"/>
      <c r="F199" s="276"/>
      <c r="G199" s="276"/>
    </row>
    <row r="200" spans="1:7" ht="70.5" customHeight="1">
      <c r="A200" s="274"/>
      <c r="B200" s="280" t="s">
        <v>462</v>
      </c>
      <c r="C200" s="270" t="s">
        <v>180</v>
      </c>
      <c r="D200" s="270" t="s">
        <v>181</v>
      </c>
      <c r="E200" s="270"/>
      <c r="F200" s="277">
        <v>1</v>
      </c>
      <c r="G200" s="277">
        <f>F200</f>
        <v>1</v>
      </c>
    </row>
    <row r="201" spans="1:7" s="268" customFormat="1" ht="15" customHeight="1">
      <c r="A201" s="278">
        <v>3</v>
      </c>
      <c r="B201" s="144" t="s">
        <v>29</v>
      </c>
      <c r="C201" s="270"/>
      <c r="D201" s="270"/>
      <c r="E201" s="270"/>
      <c r="F201" s="276"/>
      <c r="G201" s="277"/>
    </row>
    <row r="202" spans="1:7" ht="64.5" customHeight="1">
      <c r="A202" s="274"/>
      <c r="B202" s="280" t="s">
        <v>463</v>
      </c>
      <c r="C202" s="270" t="s">
        <v>89</v>
      </c>
      <c r="D202" s="270" t="s">
        <v>87</v>
      </c>
      <c r="E202" s="270"/>
      <c r="F202" s="276">
        <f>F198/F200</f>
        <v>800000</v>
      </c>
      <c r="G202" s="276">
        <f>F202</f>
        <v>800000</v>
      </c>
    </row>
    <row r="203" spans="1:7" s="268" customFormat="1" ht="15" customHeight="1">
      <c r="A203" s="278">
        <v>4</v>
      </c>
      <c r="B203" s="144" t="s">
        <v>30</v>
      </c>
      <c r="C203" s="270"/>
      <c r="D203" s="270"/>
      <c r="E203" s="270"/>
      <c r="F203" s="276"/>
      <c r="G203" s="277"/>
    </row>
    <row r="204" spans="1:7" ht="59.25" customHeight="1">
      <c r="A204" s="274"/>
      <c r="B204" s="280" t="s">
        <v>464</v>
      </c>
      <c r="C204" s="270" t="s">
        <v>88</v>
      </c>
      <c r="D204" s="270" t="s">
        <v>87</v>
      </c>
      <c r="E204" s="270"/>
      <c r="F204" s="277">
        <f>F198/F202*100</f>
        <v>100</v>
      </c>
      <c r="G204" s="277">
        <f>F204</f>
        <v>100</v>
      </c>
    </row>
    <row r="205" spans="1:7" ht="30.75" customHeight="1">
      <c r="A205" s="274"/>
      <c r="B205" s="182" t="s">
        <v>484</v>
      </c>
      <c r="C205" s="182"/>
      <c r="D205" s="182"/>
      <c r="E205" s="182"/>
      <c r="F205" s="276"/>
      <c r="G205" s="277"/>
    </row>
    <row r="206" spans="1:7" s="268" customFormat="1" ht="15" customHeight="1">
      <c r="A206" s="278">
        <v>1</v>
      </c>
      <c r="B206" s="279" t="s">
        <v>27</v>
      </c>
      <c r="C206" s="270"/>
      <c r="D206" s="270"/>
      <c r="E206" s="276"/>
      <c r="F206" s="276"/>
      <c r="G206" s="276"/>
    </row>
    <row r="207" spans="1:7" ht="54.75" customHeight="1">
      <c r="A207" s="274"/>
      <c r="B207" s="280" t="s">
        <v>445</v>
      </c>
      <c r="C207" s="270" t="s">
        <v>89</v>
      </c>
      <c r="D207" s="270" t="s">
        <v>483</v>
      </c>
      <c r="E207" s="276"/>
      <c r="F207" s="276">
        <v>1500000</v>
      </c>
      <c r="G207" s="276">
        <f>F207</f>
        <v>1500000</v>
      </c>
    </row>
    <row r="208" spans="1:7" s="268" customFormat="1" ht="15" customHeight="1">
      <c r="A208" s="278">
        <v>2</v>
      </c>
      <c r="B208" s="144" t="s">
        <v>28</v>
      </c>
      <c r="C208" s="270"/>
      <c r="D208" s="270"/>
      <c r="E208" s="276"/>
      <c r="F208" s="276"/>
      <c r="G208" s="276"/>
    </row>
    <row r="209" spans="1:7" ht="63" customHeight="1">
      <c r="A209" s="274"/>
      <c r="B209" s="280" t="s">
        <v>485</v>
      </c>
      <c r="C209" s="270" t="s">
        <v>180</v>
      </c>
      <c r="D209" s="270" t="s">
        <v>181</v>
      </c>
      <c r="E209" s="270"/>
      <c r="F209" s="277">
        <v>1</v>
      </c>
      <c r="G209" s="277">
        <f>F209</f>
        <v>1</v>
      </c>
    </row>
    <row r="210" spans="1:7" s="268" customFormat="1" ht="15" customHeight="1">
      <c r="A210" s="278">
        <v>3</v>
      </c>
      <c r="B210" s="144" t="s">
        <v>29</v>
      </c>
      <c r="C210" s="270"/>
      <c r="D210" s="270"/>
      <c r="E210" s="270"/>
      <c r="F210" s="276"/>
      <c r="G210" s="277"/>
    </row>
    <row r="211" spans="1:7" ht="64.5" customHeight="1">
      <c r="A211" s="274"/>
      <c r="B211" s="280" t="s">
        <v>486</v>
      </c>
      <c r="C211" s="270" t="s">
        <v>89</v>
      </c>
      <c r="D211" s="270" t="s">
        <v>87</v>
      </c>
      <c r="E211" s="270"/>
      <c r="F211" s="276">
        <f>F207/F209</f>
        <v>1500000</v>
      </c>
      <c r="G211" s="276">
        <f>F211</f>
        <v>1500000</v>
      </c>
    </row>
    <row r="212" spans="1:7" s="268" customFormat="1" ht="15" customHeight="1">
      <c r="A212" s="278">
        <v>4</v>
      </c>
      <c r="B212" s="144" t="s">
        <v>30</v>
      </c>
      <c r="C212" s="270"/>
      <c r="D212" s="270"/>
      <c r="E212" s="270"/>
      <c r="F212" s="276"/>
      <c r="G212" s="277"/>
    </row>
    <row r="213" spans="1:7" ht="59.25" customHeight="1">
      <c r="A213" s="274"/>
      <c r="B213" s="280" t="s">
        <v>487</v>
      </c>
      <c r="C213" s="270" t="s">
        <v>88</v>
      </c>
      <c r="D213" s="270" t="s">
        <v>87</v>
      </c>
      <c r="E213" s="270"/>
      <c r="F213" s="277">
        <f>F207/F211*100</f>
        <v>100</v>
      </c>
      <c r="G213" s="277">
        <f>F213</f>
        <v>100</v>
      </c>
    </row>
    <row r="214" spans="1:7" ht="43.5" customHeight="1">
      <c r="A214" s="274"/>
      <c r="B214" s="182" t="s">
        <v>446</v>
      </c>
      <c r="C214" s="182"/>
      <c r="D214" s="182"/>
      <c r="E214" s="182"/>
      <c r="F214" s="276"/>
      <c r="G214" s="277"/>
    </row>
    <row r="215" spans="1:7" s="268" customFormat="1" ht="15" customHeight="1">
      <c r="A215" s="278">
        <v>1</v>
      </c>
      <c r="B215" s="279" t="s">
        <v>27</v>
      </c>
      <c r="C215" s="270"/>
      <c r="D215" s="270"/>
      <c r="E215" s="276"/>
      <c r="F215" s="276"/>
      <c r="G215" s="276"/>
    </row>
    <row r="216" spans="1:7" ht="66.75" customHeight="1">
      <c r="A216" s="274"/>
      <c r="B216" s="280" t="s">
        <v>332</v>
      </c>
      <c r="C216" s="270" t="s">
        <v>89</v>
      </c>
      <c r="D216" s="270" t="s">
        <v>366</v>
      </c>
      <c r="E216" s="276"/>
      <c r="F216" s="276">
        <v>3118157</v>
      </c>
      <c r="G216" s="276">
        <f>F216</f>
        <v>3118157</v>
      </c>
    </row>
    <row r="217" spans="1:7" s="268" customFormat="1" ht="15" customHeight="1">
      <c r="A217" s="278">
        <v>2</v>
      </c>
      <c r="B217" s="144" t="s">
        <v>28</v>
      </c>
      <c r="C217" s="270"/>
      <c r="D217" s="270"/>
      <c r="E217" s="276"/>
      <c r="F217" s="276"/>
      <c r="G217" s="276"/>
    </row>
    <row r="218" spans="1:7" ht="81" customHeight="1">
      <c r="A218" s="274"/>
      <c r="B218" s="280" t="s">
        <v>333</v>
      </c>
      <c r="C218" s="270" t="s">
        <v>180</v>
      </c>
      <c r="D218" s="270" t="s">
        <v>181</v>
      </c>
      <c r="E218" s="270"/>
      <c r="F218" s="277">
        <v>1</v>
      </c>
      <c r="G218" s="277">
        <f>F218</f>
        <v>1</v>
      </c>
    </row>
    <row r="219" spans="1:7" s="268" customFormat="1" ht="15" customHeight="1">
      <c r="A219" s="278">
        <v>3</v>
      </c>
      <c r="B219" s="144" t="s">
        <v>29</v>
      </c>
      <c r="C219" s="270"/>
      <c r="D219" s="270"/>
      <c r="E219" s="270"/>
      <c r="F219" s="276"/>
      <c r="G219" s="277"/>
    </row>
    <row r="220" spans="1:7" ht="83.25" customHeight="1">
      <c r="A220" s="274"/>
      <c r="B220" s="280" t="s">
        <v>334</v>
      </c>
      <c r="C220" s="270" t="s">
        <v>89</v>
      </c>
      <c r="D220" s="270" t="s">
        <v>87</v>
      </c>
      <c r="E220" s="270"/>
      <c r="F220" s="276">
        <f>F216/F218</f>
        <v>3118157</v>
      </c>
      <c r="G220" s="276">
        <f>F220</f>
        <v>3118157</v>
      </c>
    </row>
    <row r="221" spans="1:7" s="268" customFormat="1" ht="15" customHeight="1">
      <c r="A221" s="278">
        <v>4</v>
      </c>
      <c r="B221" s="144" t="s">
        <v>30</v>
      </c>
      <c r="C221" s="270"/>
      <c r="D221" s="270"/>
      <c r="E221" s="270"/>
      <c r="F221" s="276"/>
      <c r="G221" s="277"/>
    </row>
    <row r="222" spans="1:7" ht="66" customHeight="1">
      <c r="A222" s="274"/>
      <c r="B222" s="280" t="s">
        <v>335</v>
      </c>
      <c r="C222" s="270" t="s">
        <v>88</v>
      </c>
      <c r="D222" s="270" t="s">
        <v>87</v>
      </c>
      <c r="E222" s="270"/>
      <c r="F222" s="277">
        <f>F216/F220*100</f>
        <v>100</v>
      </c>
      <c r="G222" s="277">
        <f>F222</f>
        <v>100</v>
      </c>
    </row>
    <row r="223" spans="1:7" ht="37.5" customHeight="1">
      <c r="A223" s="274"/>
      <c r="B223" s="182" t="s">
        <v>447</v>
      </c>
      <c r="C223" s="182"/>
      <c r="D223" s="182"/>
      <c r="E223" s="182"/>
      <c r="F223" s="276"/>
      <c r="G223" s="277"/>
    </row>
    <row r="224" spans="1:7" s="268" customFormat="1" ht="15" customHeight="1">
      <c r="A224" s="278">
        <v>1</v>
      </c>
      <c r="B224" s="279" t="s">
        <v>27</v>
      </c>
      <c r="C224" s="270"/>
      <c r="D224" s="270"/>
      <c r="E224" s="276"/>
      <c r="F224" s="276"/>
      <c r="G224" s="276"/>
    </row>
    <row r="225" spans="1:7" ht="59.25" customHeight="1">
      <c r="A225" s="274"/>
      <c r="B225" s="280" t="s">
        <v>337</v>
      </c>
      <c r="C225" s="270" t="s">
        <v>89</v>
      </c>
      <c r="D225" s="270" t="s">
        <v>366</v>
      </c>
      <c r="E225" s="276"/>
      <c r="F225" s="276">
        <v>100000</v>
      </c>
      <c r="G225" s="276">
        <f>F225</f>
        <v>100000</v>
      </c>
    </row>
    <row r="226" spans="1:7" s="268" customFormat="1" ht="15" customHeight="1">
      <c r="A226" s="278">
        <v>2</v>
      </c>
      <c r="B226" s="144" t="s">
        <v>28</v>
      </c>
      <c r="C226" s="270"/>
      <c r="D226" s="270"/>
      <c r="E226" s="276"/>
      <c r="F226" s="276"/>
      <c r="G226" s="276"/>
    </row>
    <row r="227" spans="1:7" ht="89.25" customHeight="1">
      <c r="A227" s="274"/>
      <c r="B227" s="280" t="s">
        <v>348</v>
      </c>
      <c r="C227" s="270" t="s">
        <v>180</v>
      </c>
      <c r="D227" s="270" t="s">
        <v>181</v>
      </c>
      <c r="E227" s="270"/>
      <c r="F227" s="277">
        <v>1</v>
      </c>
      <c r="G227" s="277">
        <f>F227</f>
        <v>1</v>
      </c>
    </row>
    <row r="228" spans="1:7" s="268" customFormat="1" ht="15" customHeight="1">
      <c r="A228" s="278">
        <v>3</v>
      </c>
      <c r="B228" s="144" t="s">
        <v>29</v>
      </c>
      <c r="C228" s="270"/>
      <c r="D228" s="270"/>
      <c r="E228" s="270"/>
      <c r="F228" s="276"/>
      <c r="G228" s="277"/>
    </row>
    <row r="229" spans="1:7" ht="84.75" customHeight="1">
      <c r="A229" s="274"/>
      <c r="B229" s="280" t="s">
        <v>336</v>
      </c>
      <c r="C229" s="270" t="s">
        <v>89</v>
      </c>
      <c r="D229" s="270" t="s">
        <v>87</v>
      </c>
      <c r="E229" s="270"/>
      <c r="F229" s="276">
        <f>F225/F227</f>
        <v>100000</v>
      </c>
      <c r="G229" s="276">
        <f>F229</f>
        <v>100000</v>
      </c>
    </row>
    <row r="230" spans="1:7" s="268" customFormat="1" ht="15" customHeight="1">
      <c r="A230" s="278">
        <v>4</v>
      </c>
      <c r="B230" s="144" t="s">
        <v>30</v>
      </c>
      <c r="C230" s="270"/>
      <c r="D230" s="270"/>
      <c r="E230" s="270"/>
      <c r="F230" s="276"/>
      <c r="G230" s="277"/>
    </row>
    <row r="231" spans="1:7" ht="78.75" customHeight="1">
      <c r="A231" s="274"/>
      <c r="B231" s="280" t="s">
        <v>338</v>
      </c>
      <c r="C231" s="270" t="s">
        <v>88</v>
      </c>
      <c r="D231" s="270" t="s">
        <v>87</v>
      </c>
      <c r="E231" s="270"/>
      <c r="F231" s="277">
        <f>F225/F229*100</f>
        <v>100</v>
      </c>
      <c r="G231" s="277">
        <f>F231</f>
        <v>100</v>
      </c>
    </row>
    <row r="232" spans="1:7" ht="33.75" customHeight="1">
      <c r="A232" s="274"/>
      <c r="B232" s="182" t="s">
        <v>448</v>
      </c>
      <c r="C232" s="182"/>
      <c r="D232" s="182"/>
      <c r="E232" s="182"/>
      <c r="F232" s="276"/>
      <c r="G232" s="277"/>
    </row>
    <row r="233" spans="1:7" s="268" customFormat="1" ht="15" customHeight="1">
      <c r="A233" s="278">
        <v>1</v>
      </c>
      <c r="B233" s="279" t="s">
        <v>27</v>
      </c>
      <c r="C233" s="270"/>
      <c r="D233" s="270"/>
      <c r="E233" s="276"/>
      <c r="F233" s="276"/>
      <c r="G233" s="276"/>
    </row>
    <row r="234" spans="1:7" ht="70.5" customHeight="1">
      <c r="A234" s="274"/>
      <c r="B234" s="280" t="s">
        <v>339</v>
      </c>
      <c r="C234" s="270" t="s">
        <v>89</v>
      </c>
      <c r="D234" s="270" t="s">
        <v>366</v>
      </c>
      <c r="E234" s="276"/>
      <c r="F234" s="276">
        <v>230000</v>
      </c>
      <c r="G234" s="276">
        <f>F234</f>
        <v>230000</v>
      </c>
    </row>
    <row r="235" spans="1:7" s="268" customFormat="1" ht="15" customHeight="1">
      <c r="A235" s="278">
        <v>2</v>
      </c>
      <c r="B235" s="144" t="s">
        <v>28</v>
      </c>
      <c r="C235" s="270"/>
      <c r="D235" s="270"/>
      <c r="E235" s="276"/>
      <c r="F235" s="276"/>
      <c r="G235" s="276"/>
    </row>
    <row r="236" spans="1:7" ht="85.5" customHeight="1">
      <c r="A236" s="274"/>
      <c r="B236" s="280" t="s">
        <v>340</v>
      </c>
      <c r="C236" s="270" t="s">
        <v>180</v>
      </c>
      <c r="D236" s="270" t="s">
        <v>181</v>
      </c>
      <c r="E236" s="270"/>
      <c r="F236" s="277">
        <v>1</v>
      </c>
      <c r="G236" s="277">
        <f>F236</f>
        <v>1</v>
      </c>
    </row>
    <row r="237" spans="1:7" ht="0.75" customHeight="1">
      <c r="A237" s="274"/>
      <c r="B237" s="280"/>
      <c r="C237" s="270"/>
      <c r="D237" s="270"/>
      <c r="E237" s="270"/>
      <c r="F237" s="277"/>
      <c r="G237" s="277"/>
    </row>
    <row r="238" spans="1:7" s="268" customFormat="1" ht="15" customHeight="1">
      <c r="A238" s="278">
        <v>3</v>
      </c>
      <c r="B238" s="144" t="s">
        <v>29</v>
      </c>
      <c r="C238" s="270"/>
      <c r="D238" s="270"/>
      <c r="E238" s="270"/>
      <c r="F238" s="276"/>
      <c r="G238" s="277"/>
    </row>
    <row r="239" spans="1:7" ht="85.5" customHeight="1">
      <c r="A239" s="274"/>
      <c r="B239" s="280" t="s">
        <v>341</v>
      </c>
      <c r="C239" s="270" t="s">
        <v>89</v>
      </c>
      <c r="D239" s="270" t="s">
        <v>87</v>
      </c>
      <c r="E239" s="270"/>
      <c r="F239" s="276">
        <f>F234</f>
        <v>230000</v>
      </c>
      <c r="G239" s="276">
        <f>F239</f>
        <v>230000</v>
      </c>
    </row>
    <row r="240" spans="1:7" ht="7.5" hidden="1" customHeight="1">
      <c r="A240" s="274"/>
      <c r="B240" s="280"/>
      <c r="C240" s="270"/>
      <c r="D240" s="270"/>
      <c r="E240" s="270"/>
      <c r="F240" s="276"/>
      <c r="G240" s="276"/>
    </row>
    <row r="241" spans="1:7" s="268" customFormat="1" ht="15" customHeight="1">
      <c r="A241" s="278">
        <v>4</v>
      </c>
      <c r="B241" s="144" t="s">
        <v>30</v>
      </c>
      <c r="C241" s="270"/>
      <c r="D241" s="270"/>
      <c r="E241" s="270"/>
      <c r="F241" s="276"/>
      <c r="G241" s="277"/>
    </row>
    <row r="242" spans="1:7" ht="73.5" customHeight="1">
      <c r="A242" s="274"/>
      <c r="B242" s="280" t="s">
        <v>342</v>
      </c>
      <c r="C242" s="270" t="s">
        <v>88</v>
      </c>
      <c r="D242" s="270" t="s">
        <v>87</v>
      </c>
      <c r="E242" s="270"/>
      <c r="F242" s="277">
        <f>F234/(F239+F240)*100</f>
        <v>100</v>
      </c>
      <c r="G242" s="277">
        <f>F242</f>
        <v>100</v>
      </c>
    </row>
    <row r="243" spans="1:7" ht="37.5" customHeight="1">
      <c r="A243" s="274"/>
      <c r="B243" s="182" t="s">
        <v>456</v>
      </c>
      <c r="C243" s="182"/>
      <c r="D243" s="182"/>
      <c r="E243" s="182"/>
      <c r="F243" s="276"/>
      <c r="G243" s="277"/>
    </row>
    <row r="244" spans="1:7" s="268" customFormat="1" ht="15" customHeight="1">
      <c r="A244" s="278">
        <v>1</v>
      </c>
      <c r="B244" s="279" t="s">
        <v>27</v>
      </c>
      <c r="C244" s="270"/>
      <c r="D244" s="270"/>
      <c r="E244" s="276"/>
      <c r="F244" s="276"/>
      <c r="G244" s="276"/>
    </row>
    <row r="245" spans="1:7" ht="88.5" customHeight="1">
      <c r="A245" s="274"/>
      <c r="B245" s="280" t="s">
        <v>343</v>
      </c>
      <c r="C245" s="270" t="s">
        <v>89</v>
      </c>
      <c r="D245" s="270" t="s">
        <v>557</v>
      </c>
      <c r="E245" s="276"/>
      <c r="F245" s="276">
        <f>1474663-700000</f>
        <v>774663</v>
      </c>
      <c r="G245" s="276">
        <f>F245</f>
        <v>774663</v>
      </c>
    </row>
    <row r="246" spans="1:7" s="268" customFormat="1" ht="15" customHeight="1">
      <c r="A246" s="278">
        <v>2</v>
      </c>
      <c r="B246" s="144" t="s">
        <v>28</v>
      </c>
      <c r="C246" s="270"/>
      <c r="D246" s="270"/>
      <c r="E246" s="276"/>
      <c r="F246" s="276"/>
      <c r="G246" s="276"/>
    </row>
    <row r="247" spans="1:7" ht="81.75" customHeight="1">
      <c r="A247" s="274"/>
      <c r="B247" s="280" t="s">
        <v>355</v>
      </c>
      <c r="C247" s="270" t="s">
        <v>97</v>
      </c>
      <c r="D247" s="270" t="s">
        <v>181</v>
      </c>
      <c r="E247" s="270"/>
      <c r="F247" s="277">
        <v>1</v>
      </c>
      <c r="G247" s="277">
        <f>F247</f>
        <v>1</v>
      </c>
    </row>
    <row r="248" spans="1:7" s="268" customFormat="1" ht="15" customHeight="1">
      <c r="A248" s="278">
        <v>3</v>
      </c>
      <c r="B248" s="144" t="s">
        <v>29</v>
      </c>
      <c r="C248" s="270"/>
      <c r="D248" s="270"/>
      <c r="E248" s="270"/>
      <c r="F248" s="276"/>
      <c r="G248" s="277"/>
    </row>
    <row r="249" spans="1:7" ht="89.25" customHeight="1">
      <c r="A249" s="274"/>
      <c r="B249" s="280" t="s">
        <v>356</v>
      </c>
      <c r="C249" s="270" t="s">
        <v>89</v>
      </c>
      <c r="D249" s="270" t="s">
        <v>87</v>
      </c>
      <c r="E249" s="270"/>
      <c r="F249" s="276">
        <f>F245/F247</f>
        <v>774663</v>
      </c>
      <c r="G249" s="276">
        <f>F249</f>
        <v>774663</v>
      </c>
    </row>
    <row r="250" spans="1:7" s="268" customFormat="1" ht="15" customHeight="1">
      <c r="A250" s="278">
        <v>4</v>
      </c>
      <c r="B250" s="144" t="s">
        <v>30</v>
      </c>
      <c r="C250" s="270"/>
      <c r="D250" s="270"/>
      <c r="E250" s="270"/>
      <c r="F250" s="276"/>
      <c r="G250" s="277"/>
    </row>
    <row r="251" spans="1:7" ht="87.75" customHeight="1">
      <c r="A251" s="274"/>
      <c r="B251" s="280" t="s">
        <v>344</v>
      </c>
      <c r="C251" s="270" t="s">
        <v>88</v>
      </c>
      <c r="D251" s="270" t="s">
        <v>87</v>
      </c>
      <c r="E251" s="270"/>
      <c r="F251" s="276">
        <v>100</v>
      </c>
      <c r="G251" s="276">
        <f>F251</f>
        <v>100</v>
      </c>
    </row>
    <row r="252" spans="1:7" ht="44.25" customHeight="1">
      <c r="A252" s="274"/>
      <c r="B252" s="182" t="s">
        <v>449</v>
      </c>
      <c r="C252" s="182"/>
      <c r="D252" s="182"/>
      <c r="E252" s="182"/>
      <c r="F252" s="276"/>
      <c r="G252" s="277"/>
    </row>
    <row r="253" spans="1:7" s="268" customFormat="1" ht="15" customHeight="1">
      <c r="A253" s="278">
        <v>1</v>
      </c>
      <c r="B253" s="279" t="s">
        <v>27</v>
      </c>
      <c r="C253" s="270"/>
      <c r="D253" s="270"/>
      <c r="E253" s="276"/>
      <c r="F253" s="276"/>
      <c r="G253" s="276"/>
    </row>
    <row r="254" spans="1:7" ht="63.75" customHeight="1">
      <c r="A254" s="274"/>
      <c r="B254" s="280" t="s">
        <v>345</v>
      </c>
      <c r="C254" s="270" t="s">
        <v>89</v>
      </c>
      <c r="D254" s="270" t="s">
        <v>366</v>
      </c>
      <c r="E254" s="276"/>
      <c r="F254" s="276">
        <v>1650000</v>
      </c>
      <c r="G254" s="276">
        <f>F254</f>
        <v>1650000</v>
      </c>
    </row>
    <row r="255" spans="1:7" s="268" customFormat="1" ht="15" customHeight="1">
      <c r="A255" s="278">
        <v>2</v>
      </c>
      <c r="B255" s="144" t="s">
        <v>28</v>
      </c>
      <c r="C255" s="270"/>
      <c r="D255" s="270"/>
      <c r="E255" s="276"/>
      <c r="F255" s="276"/>
      <c r="G255" s="276"/>
    </row>
    <row r="256" spans="1:7" ht="91.5" hidden="1" customHeight="1">
      <c r="A256" s="274"/>
      <c r="B256" s="280" t="s">
        <v>353</v>
      </c>
      <c r="C256" s="270" t="s">
        <v>180</v>
      </c>
      <c r="D256" s="270" t="s">
        <v>181</v>
      </c>
      <c r="E256" s="270"/>
      <c r="F256" s="277">
        <v>1</v>
      </c>
      <c r="G256" s="277">
        <f>F256</f>
        <v>1</v>
      </c>
    </row>
    <row r="257" spans="1:7" ht="84" customHeight="1">
      <c r="A257" s="274"/>
      <c r="B257" s="280" t="s">
        <v>455</v>
      </c>
      <c r="C257" s="270" t="s">
        <v>97</v>
      </c>
      <c r="D257" s="270" t="s">
        <v>181</v>
      </c>
      <c r="E257" s="270"/>
      <c r="F257" s="277">
        <v>1</v>
      </c>
      <c r="G257" s="277">
        <f>F257</f>
        <v>1</v>
      </c>
    </row>
    <row r="258" spans="1:7" s="268" customFormat="1" ht="15" customHeight="1">
      <c r="A258" s="278">
        <v>3</v>
      </c>
      <c r="B258" s="144" t="s">
        <v>29</v>
      </c>
      <c r="C258" s="270"/>
      <c r="D258" s="270"/>
      <c r="E258" s="270"/>
      <c r="F258" s="276"/>
      <c r="G258" s="277"/>
    </row>
    <row r="259" spans="1:7" ht="97.5" hidden="1" customHeight="1">
      <c r="A259" s="274"/>
      <c r="B259" s="280" t="s">
        <v>351</v>
      </c>
      <c r="C259" s="270" t="s">
        <v>89</v>
      </c>
      <c r="D259" s="270" t="s">
        <v>87</v>
      </c>
      <c r="E259" s="270"/>
      <c r="F259" s="276"/>
      <c r="G259" s="276">
        <f>F259</f>
        <v>0</v>
      </c>
    </row>
    <row r="260" spans="1:7" ht="97.5" customHeight="1">
      <c r="A260" s="274"/>
      <c r="B260" s="280" t="s">
        <v>352</v>
      </c>
      <c r="C260" s="270" t="s">
        <v>89</v>
      </c>
      <c r="D260" s="270" t="s">
        <v>87</v>
      </c>
      <c r="E260" s="270"/>
      <c r="F260" s="276">
        <f>(F254-F259)/F257</f>
        <v>1650000</v>
      </c>
      <c r="G260" s="276">
        <v>1500000</v>
      </c>
    </row>
    <row r="261" spans="1:7" s="268" customFormat="1" ht="15" customHeight="1">
      <c r="A261" s="278">
        <v>4</v>
      </c>
      <c r="B261" s="144" t="s">
        <v>30</v>
      </c>
      <c r="C261" s="270"/>
      <c r="D261" s="270"/>
      <c r="E261" s="270"/>
      <c r="F261" s="276"/>
      <c r="G261" s="277"/>
    </row>
    <row r="262" spans="1:7" ht="77.25" customHeight="1">
      <c r="A262" s="274"/>
      <c r="B262" s="280" t="s">
        <v>346</v>
      </c>
      <c r="C262" s="270" t="s">
        <v>88</v>
      </c>
      <c r="D262" s="270" t="s">
        <v>87</v>
      </c>
      <c r="E262" s="270"/>
      <c r="F262" s="277">
        <f>F254/(F259+F260)*100</f>
        <v>100</v>
      </c>
      <c r="G262" s="277">
        <f>F262</f>
        <v>100</v>
      </c>
    </row>
    <row r="263" spans="1:7" ht="46.5" customHeight="1">
      <c r="A263" s="274"/>
      <c r="B263" s="182" t="s">
        <v>450</v>
      </c>
      <c r="C263" s="182"/>
      <c r="D263" s="182"/>
      <c r="E263" s="182"/>
      <c r="F263" s="276"/>
      <c r="G263" s="277"/>
    </row>
    <row r="264" spans="1:7" s="268" customFormat="1" ht="15" customHeight="1">
      <c r="A264" s="278">
        <v>1</v>
      </c>
      <c r="B264" s="279" t="s">
        <v>27</v>
      </c>
      <c r="C264" s="270"/>
      <c r="D264" s="270"/>
      <c r="E264" s="276"/>
      <c r="F264" s="276"/>
      <c r="G264" s="276"/>
    </row>
    <row r="265" spans="1:7" ht="61.5" customHeight="1">
      <c r="A265" s="274"/>
      <c r="B265" s="280" t="s">
        <v>451</v>
      </c>
      <c r="C265" s="270" t="s">
        <v>89</v>
      </c>
      <c r="D265" s="270" t="s">
        <v>366</v>
      </c>
      <c r="E265" s="276"/>
      <c r="F265" s="276">
        <v>1000000</v>
      </c>
      <c r="G265" s="276">
        <f>F265</f>
        <v>1000000</v>
      </c>
    </row>
    <row r="266" spans="1:7" s="268" customFormat="1" ht="15" customHeight="1">
      <c r="A266" s="278">
        <v>2</v>
      </c>
      <c r="B266" s="144" t="s">
        <v>28</v>
      </c>
      <c r="C266" s="270"/>
      <c r="D266" s="270"/>
      <c r="E266" s="276"/>
      <c r="F266" s="276"/>
      <c r="G266" s="276"/>
    </row>
    <row r="267" spans="1:7" ht="86.25" customHeight="1">
      <c r="A267" s="274"/>
      <c r="B267" s="280" t="s">
        <v>452</v>
      </c>
      <c r="C267" s="270" t="s">
        <v>180</v>
      </c>
      <c r="D267" s="270" t="s">
        <v>181</v>
      </c>
      <c r="E267" s="270"/>
      <c r="F267" s="277">
        <v>1</v>
      </c>
      <c r="G267" s="277">
        <f>F267</f>
        <v>1</v>
      </c>
    </row>
    <row r="268" spans="1:7" s="268" customFormat="1" ht="15" customHeight="1">
      <c r="A268" s="278">
        <v>3</v>
      </c>
      <c r="B268" s="144" t="s">
        <v>29</v>
      </c>
      <c r="C268" s="270"/>
      <c r="D268" s="270"/>
      <c r="E268" s="270"/>
      <c r="F268" s="276"/>
      <c r="G268" s="277"/>
    </row>
    <row r="269" spans="1:7" ht="72" customHeight="1">
      <c r="A269" s="274"/>
      <c r="B269" s="280" t="s">
        <v>454</v>
      </c>
      <c r="C269" s="270" t="s">
        <v>89</v>
      </c>
      <c r="D269" s="270" t="s">
        <v>87</v>
      </c>
      <c r="E269" s="270"/>
      <c r="F269" s="276">
        <v>100000</v>
      </c>
      <c r="G269" s="276">
        <f>F269</f>
        <v>100000</v>
      </c>
    </row>
    <row r="270" spans="1:7" s="268" customFormat="1" ht="15" customHeight="1">
      <c r="A270" s="278">
        <v>4</v>
      </c>
      <c r="B270" s="144" t="s">
        <v>30</v>
      </c>
      <c r="C270" s="270"/>
      <c r="D270" s="270"/>
      <c r="E270" s="270"/>
      <c r="F270" s="276"/>
      <c r="G270" s="277"/>
    </row>
    <row r="271" spans="1:7" ht="64.5" customHeight="1">
      <c r="A271" s="274"/>
      <c r="B271" s="280" t="s">
        <v>453</v>
      </c>
      <c r="C271" s="270" t="s">
        <v>88</v>
      </c>
      <c r="D271" s="270" t="s">
        <v>87</v>
      </c>
      <c r="E271" s="270"/>
      <c r="F271" s="277">
        <v>100</v>
      </c>
      <c r="G271" s="277">
        <f>F271</f>
        <v>100</v>
      </c>
    </row>
    <row r="272" spans="1:7" ht="30.75" customHeight="1">
      <c r="A272" s="282"/>
      <c r="B272" s="283" t="s">
        <v>475</v>
      </c>
      <c r="C272" s="283"/>
      <c r="D272" s="283"/>
      <c r="E272" s="283"/>
      <c r="F272" s="284"/>
      <c r="G272" s="284"/>
    </row>
    <row r="273" spans="1:7" s="268" customFormat="1" ht="15" customHeight="1">
      <c r="A273" s="285">
        <v>1</v>
      </c>
      <c r="B273" s="286" t="s">
        <v>27</v>
      </c>
      <c r="C273" s="287"/>
      <c r="D273" s="287"/>
      <c r="E273" s="284"/>
      <c r="F273" s="284"/>
      <c r="G273" s="284"/>
    </row>
    <row r="274" spans="1:7" ht="53.25" customHeight="1">
      <c r="A274" s="282"/>
      <c r="B274" s="281" t="s">
        <v>474</v>
      </c>
      <c r="C274" s="287" t="s">
        <v>89</v>
      </c>
      <c r="D274" s="270" t="s">
        <v>459</v>
      </c>
      <c r="E274" s="284"/>
      <c r="F274" s="288">
        <f>5000000</f>
        <v>5000000</v>
      </c>
      <c r="G274" s="288">
        <f>F274</f>
        <v>5000000</v>
      </c>
    </row>
    <row r="275" spans="1:7" s="268" customFormat="1" ht="15" customHeight="1">
      <c r="A275" s="285">
        <v>2</v>
      </c>
      <c r="B275" s="289" t="s">
        <v>28</v>
      </c>
      <c r="C275" s="287"/>
      <c r="D275" s="287"/>
      <c r="E275" s="284"/>
      <c r="F275" s="288"/>
      <c r="G275" s="288"/>
    </row>
    <row r="276" spans="1:7" ht="81" customHeight="1">
      <c r="A276" s="282"/>
      <c r="B276" s="281" t="s">
        <v>482</v>
      </c>
      <c r="C276" s="287" t="s">
        <v>180</v>
      </c>
      <c r="D276" s="287" t="s">
        <v>181</v>
      </c>
      <c r="E276" s="287"/>
      <c r="F276" s="290">
        <v>1</v>
      </c>
      <c r="G276" s="290">
        <f>F276</f>
        <v>1</v>
      </c>
    </row>
    <row r="277" spans="1:7" ht="73.5" customHeight="1">
      <c r="A277" s="282"/>
      <c r="B277" s="280" t="s">
        <v>476</v>
      </c>
      <c r="C277" s="287" t="s">
        <v>480</v>
      </c>
      <c r="D277" s="287" t="s">
        <v>181</v>
      </c>
      <c r="E277" s="287"/>
      <c r="F277" s="290">
        <v>6470</v>
      </c>
      <c r="G277" s="290">
        <f>F277</f>
        <v>6470</v>
      </c>
    </row>
    <row r="278" spans="1:7" s="268" customFormat="1" ht="15" customHeight="1">
      <c r="A278" s="285">
        <v>3</v>
      </c>
      <c r="B278" s="289" t="s">
        <v>29</v>
      </c>
      <c r="C278" s="287"/>
      <c r="D278" s="287"/>
      <c r="E278" s="287"/>
      <c r="F278" s="288"/>
      <c r="G278" s="290"/>
    </row>
    <row r="279" spans="1:7" ht="80.25" customHeight="1">
      <c r="A279" s="282"/>
      <c r="B279" s="280" t="s">
        <v>465</v>
      </c>
      <c r="C279" s="287" t="s">
        <v>89</v>
      </c>
      <c r="D279" s="287" t="s">
        <v>87</v>
      </c>
      <c r="E279" s="287"/>
      <c r="F279" s="288">
        <v>100000</v>
      </c>
      <c r="G279" s="288">
        <f>F279</f>
        <v>100000</v>
      </c>
    </row>
    <row r="280" spans="1:7" ht="66" customHeight="1">
      <c r="A280" s="282"/>
      <c r="B280" s="280" t="s">
        <v>477</v>
      </c>
      <c r="C280" s="287" t="s">
        <v>89</v>
      </c>
      <c r="D280" s="287" t="s">
        <v>87</v>
      </c>
      <c r="E280" s="287"/>
      <c r="F280" s="288">
        <f>(F274-F279)/F277</f>
        <v>757.34157650695522</v>
      </c>
      <c r="G280" s="288">
        <f>F280</f>
        <v>757.34157650695522</v>
      </c>
    </row>
    <row r="281" spans="1:7" s="268" customFormat="1" ht="15" customHeight="1">
      <c r="A281" s="285">
        <v>4</v>
      </c>
      <c r="B281" s="289" t="s">
        <v>30</v>
      </c>
      <c r="C281" s="287"/>
      <c r="D281" s="287"/>
      <c r="E281" s="287"/>
      <c r="F281" s="288"/>
      <c r="G281" s="290"/>
    </row>
    <row r="282" spans="1:7" ht="62.25" customHeight="1">
      <c r="A282" s="282"/>
      <c r="B282" s="281" t="s">
        <v>481</v>
      </c>
      <c r="C282" s="287" t="s">
        <v>88</v>
      </c>
      <c r="D282" s="287" t="s">
        <v>87</v>
      </c>
      <c r="E282" s="287"/>
      <c r="F282" s="288">
        <v>100</v>
      </c>
      <c r="G282" s="288">
        <v>100</v>
      </c>
    </row>
    <row r="283" spans="1:7" ht="44.25" customHeight="1">
      <c r="A283" s="274"/>
      <c r="B283" s="182" t="s">
        <v>493</v>
      </c>
      <c r="C283" s="182"/>
      <c r="D283" s="182"/>
      <c r="E283" s="182"/>
      <c r="F283" s="276"/>
      <c r="G283" s="277"/>
    </row>
    <row r="284" spans="1:7" s="268" customFormat="1" ht="15" customHeight="1">
      <c r="A284" s="278">
        <v>1</v>
      </c>
      <c r="B284" s="279" t="s">
        <v>27</v>
      </c>
      <c r="C284" s="270"/>
      <c r="D284" s="270"/>
      <c r="E284" s="276"/>
      <c r="F284" s="276"/>
      <c r="G284" s="276"/>
    </row>
    <row r="285" spans="1:7" ht="81.75" customHeight="1">
      <c r="A285" s="274"/>
      <c r="B285" s="280" t="s">
        <v>494</v>
      </c>
      <c r="C285" s="270" t="s">
        <v>89</v>
      </c>
      <c r="D285" s="270" t="s">
        <v>483</v>
      </c>
      <c r="E285" s="276"/>
      <c r="F285" s="276">
        <v>155632</v>
      </c>
      <c r="G285" s="276">
        <f>F285</f>
        <v>155632</v>
      </c>
    </row>
    <row r="286" spans="1:7" s="268" customFormat="1" ht="15" customHeight="1">
      <c r="A286" s="278">
        <v>2</v>
      </c>
      <c r="B286" s="144" t="s">
        <v>28</v>
      </c>
      <c r="C286" s="270"/>
      <c r="D286" s="270"/>
      <c r="E286" s="276"/>
      <c r="F286" s="276"/>
      <c r="G286" s="276"/>
    </row>
    <row r="287" spans="1:7" ht="103.5" customHeight="1">
      <c r="A287" s="274"/>
      <c r="B287" s="280" t="s">
        <v>495</v>
      </c>
      <c r="C287" s="270" t="s">
        <v>180</v>
      </c>
      <c r="D287" s="270" t="s">
        <v>181</v>
      </c>
      <c r="E287" s="270"/>
      <c r="F287" s="277">
        <v>1</v>
      </c>
      <c r="G287" s="277">
        <f>F287</f>
        <v>1</v>
      </c>
    </row>
    <row r="288" spans="1:7" s="268" customFormat="1" ht="15" customHeight="1">
      <c r="A288" s="278">
        <v>3</v>
      </c>
      <c r="B288" s="144" t="s">
        <v>29</v>
      </c>
      <c r="C288" s="270"/>
      <c r="D288" s="270"/>
      <c r="E288" s="270"/>
      <c r="F288" s="276"/>
      <c r="G288" s="277"/>
    </row>
    <row r="289" spans="1:7" ht="102" customHeight="1">
      <c r="A289" s="274"/>
      <c r="B289" s="280" t="s">
        <v>496</v>
      </c>
      <c r="C289" s="270" t="s">
        <v>89</v>
      </c>
      <c r="D289" s="270" t="s">
        <v>87</v>
      </c>
      <c r="E289" s="270"/>
      <c r="F289" s="276">
        <f>F285</f>
        <v>155632</v>
      </c>
      <c r="G289" s="276">
        <f>F289</f>
        <v>155632</v>
      </c>
    </row>
    <row r="290" spans="1:7" s="268" customFormat="1" ht="15" customHeight="1">
      <c r="A290" s="278">
        <v>4</v>
      </c>
      <c r="B290" s="144" t="s">
        <v>30</v>
      </c>
      <c r="C290" s="270"/>
      <c r="D290" s="270"/>
      <c r="E290" s="270"/>
      <c r="F290" s="276"/>
      <c r="G290" s="277"/>
    </row>
    <row r="291" spans="1:7" ht="88.5" customHeight="1">
      <c r="A291" s="274"/>
      <c r="B291" s="280" t="s">
        <v>497</v>
      </c>
      <c r="C291" s="270" t="s">
        <v>88</v>
      </c>
      <c r="D291" s="270" t="s">
        <v>87</v>
      </c>
      <c r="E291" s="270"/>
      <c r="F291" s="277">
        <f>F285/(F289)*100</f>
        <v>100</v>
      </c>
      <c r="G291" s="277">
        <f>F291</f>
        <v>100</v>
      </c>
    </row>
    <row r="292" spans="1:7" ht="38.25" hidden="1" customHeight="1">
      <c r="A292" s="274"/>
      <c r="B292" s="182" t="s">
        <v>498</v>
      </c>
      <c r="C292" s="182"/>
      <c r="D292" s="182"/>
      <c r="E292" s="182"/>
      <c r="F292" s="276"/>
      <c r="G292" s="277"/>
    </row>
    <row r="293" spans="1:7" s="268" customFormat="1" ht="15" hidden="1" customHeight="1">
      <c r="A293" s="278">
        <v>1</v>
      </c>
      <c r="B293" s="279" t="s">
        <v>27</v>
      </c>
      <c r="C293" s="270"/>
      <c r="D293" s="270"/>
      <c r="E293" s="276"/>
      <c r="F293" s="276"/>
      <c r="G293" s="276"/>
    </row>
    <row r="294" spans="1:7" ht="90" hidden="1" customHeight="1">
      <c r="A294" s="274"/>
      <c r="B294" s="280" t="s">
        <v>426</v>
      </c>
      <c r="C294" s="270" t="s">
        <v>89</v>
      </c>
      <c r="D294" s="270" t="s">
        <v>483</v>
      </c>
      <c r="E294" s="276"/>
      <c r="F294" s="276"/>
      <c r="G294" s="276"/>
    </row>
    <row r="295" spans="1:7" s="268" customFormat="1" ht="15" hidden="1" customHeight="1">
      <c r="A295" s="278">
        <v>2</v>
      </c>
      <c r="B295" s="144" t="s">
        <v>28</v>
      </c>
      <c r="C295" s="270"/>
      <c r="D295" s="270"/>
      <c r="E295" s="276"/>
      <c r="F295" s="276"/>
      <c r="G295" s="276"/>
    </row>
    <row r="296" spans="1:7" ht="108" hidden="1" customHeight="1">
      <c r="A296" s="274"/>
      <c r="B296" s="280" t="s">
        <v>499</v>
      </c>
      <c r="C296" s="270" t="s">
        <v>180</v>
      </c>
      <c r="D296" s="270" t="s">
        <v>181</v>
      </c>
      <c r="E296" s="270"/>
      <c r="F296" s="277"/>
      <c r="G296" s="277"/>
    </row>
    <row r="297" spans="1:7" s="268" customFormat="1" ht="15" hidden="1" customHeight="1">
      <c r="A297" s="278">
        <v>3</v>
      </c>
      <c r="B297" s="144" t="s">
        <v>29</v>
      </c>
      <c r="C297" s="270"/>
      <c r="D297" s="270"/>
      <c r="E297" s="270"/>
      <c r="F297" s="276"/>
      <c r="G297" s="277"/>
    </row>
    <row r="298" spans="1:7" ht="105.75" hidden="1" customHeight="1">
      <c r="A298" s="274"/>
      <c r="B298" s="280" t="s">
        <v>500</v>
      </c>
      <c r="C298" s="270" t="s">
        <v>89</v>
      </c>
      <c r="D298" s="270" t="s">
        <v>87</v>
      </c>
      <c r="E298" s="270"/>
      <c r="F298" s="276"/>
      <c r="G298" s="276"/>
    </row>
    <row r="299" spans="1:7" s="268" customFormat="1" ht="15" hidden="1" customHeight="1">
      <c r="A299" s="278">
        <v>4</v>
      </c>
      <c r="B299" s="144" t="s">
        <v>30</v>
      </c>
      <c r="C299" s="270"/>
      <c r="D299" s="270"/>
      <c r="E299" s="270"/>
      <c r="F299" s="276"/>
      <c r="G299" s="277"/>
    </row>
    <row r="300" spans="1:7" ht="88.5" hidden="1" customHeight="1">
      <c r="A300" s="274"/>
      <c r="B300" s="280" t="s">
        <v>501</v>
      </c>
      <c r="C300" s="270" t="s">
        <v>88</v>
      </c>
      <c r="D300" s="270" t="s">
        <v>87</v>
      </c>
      <c r="E300" s="270"/>
      <c r="F300" s="277"/>
      <c r="G300" s="277"/>
    </row>
    <row r="301" spans="1:7" ht="46.5" customHeight="1">
      <c r="A301" s="274"/>
      <c r="B301" s="182" t="s">
        <v>521</v>
      </c>
      <c r="C301" s="182"/>
      <c r="D301" s="182"/>
      <c r="E301" s="182"/>
      <c r="F301" s="276"/>
      <c r="G301" s="277"/>
    </row>
    <row r="302" spans="1:7" s="268" customFormat="1" ht="15" customHeight="1">
      <c r="A302" s="278">
        <v>1</v>
      </c>
      <c r="B302" s="279" t="s">
        <v>27</v>
      </c>
      <c r="C302" s="270"/>
      <c r="D302" s="270"/>
      <c r="E302" s="276"/>
      <c r="F302" s="276"/>
      <c r="G302" s="276"/>
    </row>
    <row r="303" spans="1:7" ht="89.25" customHeight="1">
      <c r="A303" s="274"/>
      <c r="B303" s="280" t="s">
        <v>502</v>
      </c>
      <c r="C303" s="270" t="s">
        <v>89</v>
      </c>
      <c r="D303" s="270" t="s">
        <v>483</v>
      </c>
      <c r="E303" s="276"/>
      <c r="F303" s="276">
        <v>177906</v>
      </c>
      <c r="G303" s="276">
        <f>F303</f>
        <v>177906</v>
      </c>
    </row>
    <row r="304" spans="1:7" s="268" customFormat="1" ht="15" customHeight="1">
      <c r="A304" s="278">
        <v>2</v>
      </c>
      <c r="B304" s="144" t="s">
        <v>28</v>
      </c>
      <c r="C304" s="270"/>
      <c r="D304" s="270"/>
      <c r="E304" s="276"/>
      <c r="F304" s="276"/>
      <c r="G304" s="276"/>
    </row>
    <row r="305" spans="1:7" ht="105" customHeight="1">
      <c r="A305" s="274"/>
      <c r="B305" s="280" t="s">
        <v>503</v>
      </c>
      <c r="C305" s="270" t="s">
        <v>180</v>
      </c>
      <c r="D305" s="270" t="s">
        <v>181</v>
      </c>
      <c r="E305" s="270"/>
      <c r="F305" s="277">
        <v>1</v>
      </c>
      <c r="G305" s="277">
        <f>F305</f>
        <v>1</v>
      </c>
    </row>
    <row r="306" spans="1:7" s="268" customFormat="1" ht="15" customHeight="1">
      <c r="A306" s="278">
        <v>3</v>
      </c>
      <c r="B306" s="144" t="s">
        <v>29</v>
      </c>
      <c r="C306" s="270"/>
      <c r="D306" s="270"/>
      <c r="E306" s="270"/>
      <c r="F306" s="276"/>
      <c r="G306" s="277"/>
    </row>
    <row r="307" spans="1:7" ht="93.75" customHeight="1">
      <c r="A307" s="274"/>
      <c r="B307" s="280" t="s">
        <v>505</v>
      </c>
      <c r="C307" s="270" t="s">
        <v>89</v>
      </c>
      <c r="D307" s="270" t="s">
        <v>87</v>
      </c>
      <c r="E307" s="270"/>
      <c r="F307" s="276">
        <f>F303</f>
        <v>177906</v>
      </c>
      <c r="G307" s="276">
        <f>F307</f>
        <v>177906</v>
      </c>
    </row>
    <row r="308" spans="1:7" s="268" customFormat="1" ht="15" customHeight="1">
      <c r="A308" s="278">
        <v>4</v>
      </c>
      <c r="B308" s="144" t="s">
        <v>30</v>
      </c>
      <c r="C308" s="270"/>
      <c r="D308" s="270"/>
      <c r="E308" s="270"/>
      <c r="F308" s="276"/>
      <c r="G308" s="277"/>
    </row>
    <row r="309" spans="1:7" ht="81.75" customHeight="1">
      <c r="A309" s="274"/>
      <c r="B309" s="280" t="s">
        <v>504</v>
      </c>
      <c r="C309" s="270" t="s">
        <v>88</v>
      </c>
      <c r="D309" s="270" t="s">
        <v>87</v>
      </c>
      <c r="E309" s="270"/>
      <c r="F309" s="277">
        <f>F303/(F307)*100</f>
        <v>100</v>
      </c>
      <c r="G309" s="277">
        <f>F309</f>
        <v>100</v>
      </c>
    </row>
    <row r="310" spans="1:7" ht="42.75" customHeight="1">
      <c r="A310" s="274"/>
      <c r="B310" s="182" t="s">
        <v>522</v>
      </c>
      <c r="C310" s="182"/>
      <c r="D310" s="182"/>
      <c r="E310" s="182"/>
      <c r="F310" s="276"/>
      <c r="G310" s="277"/>
    </row>
    <row r="311" spans="1:7" s="268" customFormat="1" ht="15" customHeight="1">
      <c r="A311" s="278">
        <v>1</v>
      </c>
      <c r="B311" s="279" t="s">
        <v>27</v>
      </c>
      <c r="C311" s="270"/>
      <c r="D311" s="270"/>
      <c r="E311" s="276"/>
      <c r="F311" s="276"/>
      <c r="G311" s="276"/>
    </row>
    <row r="312" spans="1:7" ht="83.25" customHeight="1">
      <c r="A312" s="274"/>
      <c r="B312" s="280" t="s">
        <v>506</v>
      </c>
      <c r="C312" s="270" t="s">
        <v>89</v>
      </c>
      <c r="D312" s="270" t="s">
        <v>483</v>
      </c>
      <c r="E312" s="276"/>
      <c r="F312" s="276">
        <v>100000</v>
      </c>
      <c r="G312" s="276">
        <f>F312</f>
        <v>100000</v>
      </c>
    </row>
    <row r="313" spans="1:7" s="268" customFormat="1" ht="15" customHeight="1">
      <c r="A313" s="278">
        <v>2</v>
      </c>
      <c r="B313" s="144" t="s">
        <v>28</v>
      </c>
      <c r="C313" s="270"/>
      <c r="D313" s="270"/>
      <c r="E313" s="276"/>
      <c r="F313" s="276"/>
      <c r="G313" s="276"/>
    </row>
    <row r="314" spans="1:7" ht="110.25" customHeight="1">
      <c r="A314" s="274"/>
      <c r="B314" s="280" t="s">
        <v>507</v>
      </c>
      <c r="C314" s="270" t="s">
        <v>180</v>
      </c>
      <c r="D314" s="270" t="s">
        <v>181</v>
      </c>
      <c r="E314" s="270"/>
      <c r="F314" s="277">
        <v>1</v>
      </c>
      <c r="G314" s="277">
        <f>F314</f>
        <v>1</v>
      </c>
    </row>
    <row r="315" spans="1:7" s="268" customFormat="1" ht="15" customHeight="1">
      <c r="A315" s="278">
        <v>3</v>
      </c>
      <c r="B315" s="144" t="s">
        <v>29</v>
      </c>
      <c r="C315" s="270"/>
      <c r="D315" s="270"/>
      <c r="E315" s="270"/>
      <c r="F315" s="276"/>
      <c r="G315" s="277"/>
    </row>
    <row r="316" spans="1:7" ht="93.75" customHeight="1">
      <c r="A316" s="274"/>
      <c r="B316" s="280" t="s">
        <v>508</v>
      </c>
      <c r="C316" s="270" t="s">
        <v>89</v>
      </c>
      <c r="D316" s="270" t="s">
        <v>87</v>
      </c>
      <c r="E316" s="270"/>
      <c r="F316" s="276">
        <f>F312</f>
        <v>100000</v>
      </c>
      <c r="G316" s="276">
        <f>F316</f>
        <v>100000</v>
      </c>
    </row>
    <row r="317" spans="1:7" s="268" customFormat="1" ht="15" customHeight="1">
      <c r="A317" s="278">
        <v>4</v>
      </c>
      <c r="B317" s="144" t="s">
        <v>30</v>
      </c>
      <c r="C317" s="270"/>
      <c r="D317" s="270"/>
      <c r="E317" s="270"/>
      <c r="F317" s="276"/>
      <c r="G317" s="277"/>
    </row>
    <row r="318" spans="1:7" ht="81.75" customHeight="1">
      <c r="A318" s="274"/>
      <c r="B318" s="280" t="s">
        <v>509</v>
      </c>
      <c r="C318" s="270" t="s">
        <v>88</v>
      </c>
      <c r="D318" s="270" t="s">
        <v>87</v>
      </c>
      <c r="E318" s="270"/>
      <c r="F318" s="277">
        <f>F312/(F316)*100</f>
        <v>100</v>
      </c>
      <c r="G318" s="277">
        <f>F318</f>
        <v>100</v>
      </c>
    </row>
    <row r="319" spans="1:7" ht="59.25" customHeight="1">
      <c r="A319" s="274"/>
      <c r="B319" s="182" t="s">
        <v>534</v>
      </c>
      <c r="C319" s="182"/>
      <c r="D319" s="182"/>
      <c r="E319" s="182"/>
      <c r="F319" s="276"/>
      <c r="G319" s="277"/>
    </row>
    <row r="320" spans="1:7" ht="20.25" customHeight="1">
      <c r="A320" s="278">
        <v>1</v>
      </c>
      <c r="B320" s="279" t="s">
        <v>27</v>
      </c>
      <c r="C320" s="270"/>
      <c r="D320" s="270"/>
      <c r="E320" s="276"/>
      <c r="F320" s="276"/>
      <c r="G320" s="276"/>
    </row>
    <row r="321" spans="1:7" ht="92.25" customHeight="1">
      <c r="A321" s="274"/>
      <c r="B321" s="280" t="s">
        <v>535</v>
      </c>
      <c r="C321" s="270" t="s">
        <v>89</v>
      </c>
      <c r="D321" s="270" t="s">
        <v>557</v>
      </c>
      <c r="E321" s="276"/>
      <c r="F321" s="276">
        <v>100000</v>
      </c>
      <c r="G321" s="276">
        <f>F321</f>
        <v>100000</v>
      </c>
    </row>
    <row r="322" spans="1:7" ht="15.75" customHeight="1">
      <c r="A322" s="278">
        <v>2</v>
      </c>
      <c r="B322" s="144" t="s">
        <v>28</v>
      </c>
      <c r="C322" s="270"/>
      <c r="D322" s="270"/>
      <c r="E322" s="276"/>
      <c r="F322" s="276"/>
      <c r="G322" s="276"/>
    </row>
    <row r="323" spans="1:7" ht="106.5" customHeight="1">
      <c r="A323" s="274"/>
      <c r="B323" s="280" t="s">
        <v>536</v>
      </c>
      <c r="C323" s="270" t="s">
        <v>180</v>
      </c>
      <c r="D323" s="270" t="s">
        <v>181</v>
      </c>
      <c r="E323" s="270"/>
      <c r="F323" s="277">
        <v>1</v>
      </c>
      <c r="G323" s="277">
        <f>F323</f>
        <v>1</v>
      </c>
    </row>
    <row r="324" spans="1:7" ht="16.5" customHeight="1">
      <c r="A324" s="278">
        <v>3</v>
      </c>
      <c r="B324" s="144" t="s">
        <v>29</v>
      </c>
      <c r="C324" s="270"/>
      <c r="D324" s="270"/>
      <c r="E324" s="270"/>
      <c r="F324" s="276"/>
      <c r="G324" s="277"/>
    </row>
    <row r="325" spans="1:7" ht="103.5" customHeight="1">
      <c r="A325" s="274"/>
      <c r="B325" s="280" t="s">
        <v>537</v>
      </c>
      <c r="C325" s="270" t="s">
        <v>89</v>
      </c>
      <c r="D325" s="270" t="s">
        <v>87</v>
      </c>
      <c r="E325" s="270"/>
      <c r="F325" s="276">
        <f>F321</f>
        <v>100000</v>
      </c>
      <c r="G325" s="276">
        <f>F325</f>
        <v>100000</v>
      </c>
    </row>
    <row r="326" spans="1:7" ht="14.25" customHeight="1">
      <c r="A326" s="278">
        <v>4</v>
      </c>
      <c r="B326" s="144" t="s">
        <v>30</v>
      </c>
      <c r="C326" s="270"/>
      <c r="D326" s="270"/>
      <c r="E326" s="270"/>
      <c r="F326" s="276"/>
      <c r="G326" s="277"/>
    </row>
    <row r="327" spans="1:7" ht="99" customHeight="1">
      <c r="A327" s="274"/>
      <c r="B327" s="280" t="s">
        <v>538</v>
      </c>
      <c r="C327" s="270" t="s">
        <v>88</v>
      </c>
      <c r="D327" s="270" t="s">
        <v>87</v>
      </c>
      <c r="E327" s="270"/>
      <c r="F327" s="277">
        <f>F321/(F325)*100</f>
        <v>100</v>
      </c>
      <c r="G327" s="277">
        <f>F327</f>
        <v>100</v>
      </c>
    </row>
    <row r="328" spans="1:7" ht="53.25" customHeight="1">
      <c r="A328" s="274"/>
      <c r="B328" s="182" t="s">
        <v>539</v>
      </c>
      <c r="C328" s="182"/>
      <c r="D328" s="182"/>
      <c r="E328" s="182"/>
      <c r="F328" s="276"/>
      <c r="G328" s="277"/>
    </row>
    <row r="329" spans="1:7" ht="20.25" customHeight="1">
      <c r="A329" s="278">
        <v>1</v>
      </c>
      <c r="B329" s="279" t="s">
        <v>27</v>
      </c>
      <c r="C329" s="270"/>
      <c r="D329" s="270"/>
      <c r="E329" s="276"/>
      <c r="F329" s="276"/>
      <c r="G329" s="276"/>
    </row>
    <row r="330" spans="1:7" ht="90" customHeight="1">
      <c r="A330" s="274"/>
      <c r="B330" s="280" t="s">
        <v>540</v>
      </c>
      <c r="C330" s="270" t="s">
        <v>89</v>
      </c>
      <c r="D330" s="270" t="s">
        <v>557</v>
      </c>
      <c r="E330" s="276"/>
      <c r="F330" s="276">
        <v>100000</v>
      </c>
      <c r="G330" s="276">
        <f>F330</f>
        <v>100000</v>
      </c>
    </row>
    <row r="331" spans="1:7" ht="20.25" customHeight="1">
      <c r="A331" s="278">
        <v>2</v>
      </c>
      <c r="B331" s="144" t="s">
        <v>28</v>
      </c>
      <c r="C331" s="270"/>
      <c r="D331" s="270"/>
      <c r="E331" s="276"/>
      <c r="F331" s="276"/>
      <c r="G331" s="276"/>
    </row>
    <row r="332" spans="1:7" ht="118.5" customHeight="1">
      <c r="A332" s="274"/>
      <c r="B332" s="280" t="s">
        <v>541</v>
      </c>
      <c r="C332" s="270" t="s">
        <v>180</v>
      </c>
      <c r="D332" s="270" t="s">
        <v>181</v>
      </c>
      <c r="E332" s="270"/>
      <c r="F332" s="277">
        <v>1</v>
      </c>
      <c r="G332" s="277">
        <f>F332</f>
        <v>1</v>
      </c>
    </row>
    <row r="333" spans="1:7" ht="20.25" customHeight="1">
      <c r="A333" s="278">
        <v>3</v>
      </c>
      <c r="B333" s="144" t="s">
        <v>29</v>
      </c>
      <c r="C333" s="270"/>
      <c r="D333" s="270"/>
      <c r="E333" s="270"/>
      <c r="F333" s="276"/>
      <c r="G333" s="277"/>
    </row>
    <row r="334" spans="1:7" ht="123.75" customHeight="1">
      <c r="A334" s="274"/>
      <c r="B334" s="280" t="s">
        <v>542</v>
      </c>
      <c r="C334" s="270" t="s">
        <v>89</v>
      </c>
      <c r="D334" s="270" t="s">
        <v>87</v>
      </c>
      <c r="E334" s="270"/>
      <c r="F334" s="276">
        <f>F330</f>
        <v>100000</v>
      </c>
      <c r="G334" s="276">
        <f>F334</f>
        <v>100000</v>
      </c>
    </row>
    <row r="335" spans="1:7" ht="20.25" customHeight="1">
      <c r="A335" s="278">
        <v>4</v>
      </c>
      <c r="B335" s="144" t="s">
        <v>30</v>
      </c>
      <c r="C335" s="270"/>
      <c r="D335" s="270"/>
      <c r="E335" s="270"/>
      <c r="F335" s="276"/>
      <c r="G335" s="277"/>
    </row>
    <row r="336" spans="1:7" ht="96.75" customHeight="1">
      <c r="A336" s="274"/>
      <c r="B336" s="280" t="s">
        <v>543</v>
      </c>
      <c r="C336" s="270" t="s">
        <v>88</v>
      </c>
      <c r="D336" s="270" t="s">
        <v>87</v>
      </c>
      <c r="E336" s="270"/>
      <c r="F336" s="277">
        <f>F330/(F334)*100</f>
        <v>100</v>
      </c>
      <c r="G336" s="277">
        <f>F336</f>
        <v>100</v>
      </c>
    </row>
    <row r="337" spans="1:7" ht="42" customHeight="1">
      <c r="A337" s="274"/>
      <c r="B337" s="182" t="s">
        <v>544</v>
      </c>
      <c r="C337" s="182"/>
      <c r="D337" s="182"/>
      <c r="E337" s="182"/>
      <c r="F337" s="276"/>
      <c r="G337" s="277"/>
    </row>
    <row r="338" spans="1:7" ht="20.25" customHeight="1">
      <c r="A338" s="278">
        <v>1</v>
      </c>
      <c r="B338" s="279" t="s">
        <v>27</v>
      </c>
      <c r="C338" s="270"/>
      <c r="D338" s="270"/>
      <c r="E338" s="276"/>
      <c r="F338" s="276"/>
      <c r="G338" s="276"/>
    </row>
    <row r="339" spans="1:7" ht="78" customHeight="1">
      <c r="A339" s="274"/>
      <c r="B339" s="280" t="s">
        <v>545</v>
      </c>
      <c r="C339" s="270" t="s">
        <v>89</v>
      </c>
      <c r="D339" s="270" t="s">
        <v>557</v>
      </c>
      <c r="E339" s="276"/>
      <c r="F339" s="276">
        <v>100000</v>
      </c>
      <c r="G339" s="276">
        <f>F339</f>
        <v>100000</v>
      </c>
    </row>
    <row r="340" spans="1:7" ht="20.25" customHeight="1">
      <c r="A340" s="278">
        <v>2</v>
      </c>
      <c r="B340" s="144" t="s">
        <v>28</v>
      </c>
      <c r="C340" s="270"/>
      <c r="D340" s="270"/>
      <c r="E340" s="276"/>
      <c r="F340" s="276"/>
      <c r="G340" s="276"/>
    </row>
    <row r="341" spans="1:7" ht="105" customHeight="1">
      <c r="A341" s="274"/>
      <c r="B341" s="280" t="s">
        <v>546</v>
      </c>
      <c r="C341" s="270" t="s">
        <v>180</v>
      </c>
      <c r="D341" s="270" t="s">
        <v>181</v>
      </c>
      <c r="E341" s="270"/>
      <c r="F341" s="277">
        <v>1</v>
      </c>
      <c r="G341" s="277">
        <f>F341</f>
        <v>1</v>
      </c>
    </row>
    <row r="342" spans="1:7" ht="20.25" customHeight="1">
      <c r="A342" s="278">
        <v>3</v>
      </c>
      <c r="B342" s="144" t="s">
        <v>29</v>
      </c>
      <c r="C342" s="270"/>
      <c r="D342" s="270"/>
      <c r="E342" s="270"/>
      <c r="F342" s="276"/>
      <c r="G342" s="277"/>
    </row>
    <row r="343" spans="1:7" ht="104.25" customHeight="1">
      <c r="A343" s="274"/>
      <c r="B343" s="280" t="s">
        <v>547</v>
      </c>
      <c r="C343" s="270" t="s">
        <v>89</v>
      </c>
      <c r="D343" s="270" t="s">
        <v>87</v>
      </c>
      <c r="E343" s="270"/>
      <c r="F343" s="276">
        <f>F339</f>
        <v>100000</v>
      </c>
      <c r="G343" s="276">
        <f>F343</f>
        <v>100000</v>
      </c>
    </row>
    <row r="344" spans="1:7" ht="20.25" customHeight="1">
      <c r="A344" s="278">
        <v>4</v>
      </c>
      <c r="B344" s="144" t="s">
        <v>30</v>
      </c>
      <c r="C344" s="270"/>
      <c r="D344" s="270"/>
      <c r="E344" s="270"/>
      <c r="F344" s="276"/>
      <c r="G344" s="277"/>
    </row>
    <row r="345" spans="1:7" ht="100.5" customHeight="1">
      <c r="A345" s="274"/>
      <c r="B345" s="280" t="s">
        <v>548</v>
      </c>
      <c r="C345" s="270" t="s">
        <v>88</v>
      </c>
      <c r="D345" s="270" t="s">
        <v>87</v>
      </c>
      <c r="E345" s="270"/>
      <c r="F345" s="277">
        <f>F339/(F343)*100</f>
        <v>100</v>
      </c>
      <c r="G345" s="277">
        <f>F345</f>
        <v>100</v>
      </c>
    </row>
    <row r="346" spans="1:7" ht="37.5" customHeight="1">
      <c r="A346" s="274"/>
      <c r="B346" s="182" t="s">
        <v>549</v>
      </c>
      <c r="C346" s="182"/>
      <c r="D346" s="182"/>
      <c r="E346" s="182"/>
      <c r="F346" s="276"/>
      <c r="G346" s="277"/>
    </row>
    <row r="347" spans="1:7" ht="20.25" customHeight="1">
      <c r="A347" s="278">
        <v>1</v>
      </c>
      <c r="B347" s="279" t="s">
        <v>27</v>
      </c>
      <c r="C347" s="270"/>
      <c r="D347" s="270"/>
      <c r="E347" s="276"/>
      <c r="F347" s="276"/>
      <c r="G347" s="276"/>
    </row>
    <row r="348" spans="1:7" ht="75.75" customHeight="1">
      <c r="A348" s="274"/>
      <c r="B348" s="280" t="s">
        <v>550</v>
      </c>
      <c r="C348" s="270" t="s">
        <v>89</v>
      </c>
      <c r="D348" s="270" t="s">
        <v>557</v>
      </c>
      <c r="E348" s="276"/>
      <c r="F348" s="276">
        <v>100000</v>
      </c>
      <c r="G348" s="276">
        <f>F348</f>
        <v>100000</v>
      </c>
    </row>
    <row r="349" spans="1:7" ht="20.25" customHeight="1">
      <c r="A349" s="278">
        <v>2</v>
      </c>
      <c r="B349" s="144" t="s">
        <v>28</v>
      </c>
      <c r="C349" s="270"/>
      <c r="D349" s="270"/>
      <c r="E349" s="276"/>
      <c r="F349" s="276"/>
      <c r="G349" s="276"/>
    </row>
    <row r="350" spans="1:7" ht="79.5" customHeight="1">
      <c r="A350" s="274"/>
      <c r="B350" s="280" t="s">
        <v>551</v>
      </c>
      <c r="C350" s="270" t="s">
        <v>180</v>
      </c>
      <c r="D350" s="270" t="s">
        <v>181</v>
      </c>
      <c r="E350" s="270"/>
      <c r="F350" s="277">
        <v>1</v>
      </c>
      <c r="G350" s="277">
        <f>F350</f>
        <v>1</v>
      </c>
    </row>
    <row r="351" spans="1:7" ht="20.25" customHeight="1">
      <c r="A351" s="278">
        <v>3</v>
      </c>
      <c r="B351" s="144" t="s">
        <v>29</v>
      </c>
      <c r="C351" s="270"/>
      <c r="D351" s="270"/>
      <c r="E351" s="270"/>
      <c r="F351" s="276"/>
      <c r="G351" s="277"/>
    </row>
    <row r="352" spans="1:7" ht="93.75" customHeight="1">
      <c r="A352" s="274"/>
      <c r="B352" s="280" t="s">
        <v>552</v>
      </c>
      <c r="C352" s="270" t="s">
        <v>89</v>
      </c>
      <c r="D352" s="270" t="s">
        <v>87</v>
      </c>
      <c r="E352" s="270"/>
      <c r="F352" s="276">
        <f>F348</f>
        <v>100000</v>
      </c>
      <c r="G352" s="276">
        <f>F352</f>
        <v>100000</v>
      </c>
    </row>
    <row r="353" spans="1:7" ht="20.25" customHeight="1">
      <c r="A353" s="278">
        <v>4</v>
      </c>
      <c r="B353" s="144" t="s">
        <v>30</v>
      </c>
      <c r="C353" s="270"/>
      <c r="D353" s="270"/>
      <c r="E353" s="270"/>
      <c r="F353" s="276"/>
      <c r="G353" s="277"/>
    </row>
    <row r="354" spans="1:7" ht="81" customHeight="1">
      <c r="A354" s="274"/>
      <c r="B354" s="280" t="s">
        <v>553</v>
      </c>
      <c r="C354" s="270" t="s">
        <v>88</v>
      </c>
      <c r="D354" s="270" t="s">
        <v>87</v>
      </c>
      <c r="E354" s="270"/>
      <c r="F354" s="277">
        <f>F348/(F352)*100</f>
        <v>100</v>
      </c>
      <c r="G354" s="277">
        <f>F354</f>
        <v>100</v>
      </c>
    </row>
    <row r="355" spans="1:7" ht="19.5" customHeight="1">
      <c r="A355" s="274"/>
      <c r="B355" s="291" t="s">
        <v>317</v>
      </c>
      <c r="C355" s="292"/>
      <c r="D355" s="293"/>
      <c r="E355" s="270"/>
      <c r="F355" s="275">
        <f>F358+F367+F376+F385+F394+F403+F412+F421</f>
        <v>18606518</v>
      </c>
      <c r="G355" s="275">
        <f>G358+G367+G376+G385+G394+G403+G412+G421</f>
        <v>18606518</v>
      </c>
    </row>
    <row r="356" spans="1:7" ht="33.75" customHeight="1">
      <c r="A356" s="282"/>
      <c r="B356" s="283" t="s">
        <v>466</v>
      </c>
      <c r="C356" s="283"/>
      <c r="D356" s="283"/>
      <c r="E356" s="283"/>
      <c r="F356" s="284"/>
      <c r="G356" s="284"/>
    </row>
    <row r="357" spans="1:7" s="268" customFormat="1" ht="15" customHeight="1">
      <c r="A357" s="285">
        <v>1</v>
      </c>
      <c r="B357" s="286" t="s">
        <v>27</v>
      </c>
      <c r="C357" s="287"/>
      <c r="D357" s="287"/>
      <c r="E357" s="284"/>
      <c r="F357" s="284"/>
      <c r="G357" s="284"/>
    </row>
    <row r="358" spans="1:7" ht="52.5" customHeight="1">
      <c r="A358" s="282"/>
      <c r="B358" s="281" t="s">
        <v>318</v>
      </c>
      <c r="C358" s="287" t="s">
        <v>89</v>
      </c>
      <c r="D358" s="270" t="s">
        <v>366</v>
      </c>
      <c r="E358" s="284"/>
      <c r="F358" s="288">
        <f>100000</f>
        <v>100000</v>
      </c>
      <c r="G358" s="288">
        <f>F358</f>
        <v>100000</v>
      </c>
    </row>
    <row r="359" spans="1:7" s="268" customFormat="1" ht="15" customHeight="1">
      <c r="A359" s="285">
        <v>2</v>
      </c>
      <c r="B359" s="289" t="s">
        <v>28</v>
      </c>
      <c r="C359" s="287"/>
      <c r="D359" s="287"/>
      <c r="E359" s="284"/>
      <c r="F359" s="288"/>
      <c r="G359" s="288"/>
    </row>
    <row r="360" spans="1:7" ht="68.25" customHeight="1">
      <c r="A360" s="282"/>
      <c r="B360" s="281" t="s">
        <v>319</v>
      </c>
      <c r="C360" s="287" t="s">
        <v>180</v>
      </c>
      <c r="D360" s="287" t="s">
        <v>181</v>
      </c>
      <c r="E360" s="287"/>
      <c r="F360" s="290">
        <v>1</v>
      </c>
      <c r="G360" s="290">
        <f>F360</f>
        <v>1</v>
      </c>
    </row>
    <row r="361" spans="1:7" s="268" customFormat="1" ht="15" customHeight="1">
      <c r="A361" s="285">
        <v>3</v>
      </c>
      <c r="B361" s="289" t="s">
        <v>29</v>
      </c>
      <c r="C361" s="287"/>
      <c r="D361" s="287"/>
      <c r="E361" s="287"/>
      <c r="F361" s="288"/>
      <c r="G361" s="290"/>
    </row>
    <row r="362" spans="1:7" ht="74.25" customHeight="1">
      <c r="A362" s="282"/>
      <c r="B362" s="281" t="s">
        <v>321</v>
      </c>
      <c r="C362" s="287" t="s">
        <v>89</v>
      </c>
      <c r="D362" s="287" t="s">
        <v>87</v>
      </c>
      <c r="E362" s="287"/>
      <c r="F362" s="288">
        <f>F358/F360</f>
        <v>100000</v>
      </c>
      <c r="G362" s="288">
        <f>F362</f>
        <v>100000</v>
      </c>
    </row>
    <row r="363" spans="1:7" s="268" customFormat="1" ht="15" customHeight="1">
      <c r="A363" s="285">
        <v>4</v>
      </c>
      <c r="B363" s="289" t="s">
        <v>30</v>
      </c>
      <c r="C363" s="287"/>
      <c r="D363" s="287"/>
      <c r="E363" s="287"/>
      <c r="F363" s="288"/>
      <c r="G363" s="290"/>
    </row>
    <row r="364" spans="1:7" ht="55.5" customHeight="1">
      <c r="A364" s="282"/>
      <c r="B364" s="281" t="s">
        <v>320</v>
      </c>
      <c r="C364" s="287" t="s">
        <v>88</v>
      </c>
      <c r="D364" s="287" t="s">
        <v>87</v>
      </c>
      <c r="E364" s="287"/>
      <c r="F364" s="288">
        <v>100</v>
      </c>
      <c r="G364" s="288">
        <v>100</v>
      </c>
    </row>
    <row r="365" spans="1:7" ht="20.25" customHeight="1">
      <c r="A365" s="282"/>
      <c r="B365" s="283" t="s">
        <v>467</v>
      </c>
      <c r="C365" s="283"/>
      <c r="D365" s="283"/>
      <c r="E365" s="283"/>
      <c r="F365" s="284"/>
      <c r="G365" s="284"/>
    </row>
    <row r="366" spans="1:7" s="268" customFormat="1" ht="15" customHeight="1">
      <c r="A366" s="285">
        <v>1</v>
      </c>
      <c r="B366" s="286" t="s">
        <v>27</v>
      </c>
      <c r="C366" s="287"/>
      <c r="D366" s="287"/>
      <c r="E366" s="284"/>
      <c r="F366" s="284"/>
      <c r="G366" s="284"/>
    </row>
    <row r="367" spans="1:7" ht="42" customHeight="1">
      <c r="A367" s="282"/>
      <c r="B367" s="281" t="s">
        <v>349</v>
      </c>
      <c r="C367" s="287" t="s">
        <v>89</v>
      </c>
      <c r="D367" s="270" t="s">
        <v>366</v>
      </c>
      <c r="E367" s="284"/>
      <c r="F367" s="288">
        <v>15000000</v>
      </c>
      <c r="G367" s="288">
        <f>F367</f>
        <v>15000000</v>
      </c>
    </row>
    <row r="368" spans="1:7" s="268" customFormat="1" ht="15" customHeight="1">
      <c r="A368" s="285">
        <v>2</v>
      </c>
      <c r="B368" s="289" t="s">
        <v>28</v>
      </c>
      <c r="C368" s="287"/>
      <c r="D368" s="287"/>
      <c r="E368" s="284"/>
      <c r="F368" s="288"/>
      <c r="G368" s="288"/>
    </row>
    <row r="369" spans="1:7" ht="57" customHeight="1">
      <c r="A369" s="282"/>
      <c r="B369" s="281" t="s">
        <v>395</v>
      </c>
      <c r="C369" s="287" t="s">
        <v>180</v>
      </c>
      <c r="D369" s="287" t="s">
        <v>181</v>
      </c>
      <c r="E369" s="287"/>
      <c r="F369" s="290">
        <v>1</v>
      </c>
      <c r="G369" s="290">
        <f>F369</f>
        <v>1</v>
      </c>
    </row>
    <row r="370" spans="1:7" s="268" customFormat="1" ht="15" customHeight="1">
      <c r="A370" s="285">
        <v>3</v>
      </c>
      <c r="B370" s="289" t="s">
        <v>29</v>
      </c>
      <c r="C370" s="287"/>
      <c r="D370" s="287"/>
      <c r="E370" s="287"/>
      <c r="F370" s="288"/>
      <c r="G370" s="290"/>
    </row>
    <row r="371" spans="1:7" ht="51" customHeight="1">
      <c r="A371" s="282"/>
      <c r="B371" s="281" t="s">
        <v>396</v>
      </c>
      <c r="C371" s="287" t="s">
        <v>89</v>
      </c>
      <c r="D371" s="287" t="s">
        <v>87</v>
      </c>
      <c r="E371" s="287"/>
      <c r="F371" s="288">
        <f>F367/F369</f>
        <v>15000000</v>
      </c>
      <c r="G371" s="288">
        <f>F371</f>
        <v>15000000</v>
      </c>
    </row>
    <row r="372" spans="1:7" s="268" customFormat="1" ht="15" customHeight="1">
      <c r="A372" s="285">
        <v>4</v>
      </c>
      <c r="B372" s="289" t="s">
        <v>30</v>
      </c>
      <c r="C372" s="287"/>
      <c r="D372" s="287"/>
      <c r="E372" s="287"/>
      <c r="F372" s="288"/>
      <c r="G372" s="290"/>
    </row>
    <row r="373" spans="1:7" ht="50.25" customHeight="1">
      <c r="A373" s="282"/>
      <c r="B373" s="281" t="s">
        <v>350</v>
      </c>
      <c r="C373" s="287" t="s">
        <v>88</v>
      </c>
      <c r="D373" s="287" t="s">
        <v>87</v>
      </c>
      <c r="E373" s="287"/>
      <c r="F373" s="288">
        <v>100</v>
      </c>
      <c r="G373" s="288">
        <v>100</v>
      </c>
    </row>
    <row r="374" spans="1:7" ht="27" customHeight="1">
      <c r="A374" s="282"/>
      <c r="B374" s="294" t="s">
        <v>468</v>
      </c>
      <c r="C374" s="295"/>
      <c r="D374" s="295"/>
      <c r="E374" s="295"/>
      <c r="F374" s="296"/>
      <c r="G374" s="284"/>
    </row>
    <row r="375" spans="1:7" s="268" customFormat="1" ht="15" customHeight="1">
      <c r="A375" s="285">
        <v>1</v>
      </c>
      <c r="B375" s="286" t="s">
        <v>27</v>
      </c>
      <c r="C375" s="287"/>
      <c r="D375" s="287"/>
      <c r="E375" s="284"/>
      <c r="F375" s="284"/>
      <c r="G375" s="284"/>
    </row>
    <row r="376" spans="1:7" ht="54.75" customHeight="1">
      <c r="A376" s="282"/>
      <c r="B376" s="281" t="s">
        <v>397</v>
      </c>
      <c r="C376" s="287" t="s">
        <v>89</v>
      </c>
      <c r="D376" s="270" t="s">
        <v>366</v>
      </c>
      <c r="E376" s="284"/>
      <c r="F376" s="288">
        <v>500000</v>
      </c>
      <c r="G376" s="288">
        <f>F376</f>
        <v>500000</v>
      </c>
    </row>
    <row r="377" spans="1:7" s="268" customFormat="1" ht="15" customHeight="1">
      <c r="A377" s="285">
        <v>2</v>
      </c>
      <c r="B377" s="289" t="s">
        <v>28</v>
      </c>
      <c r="C377" s="287"/>
      <c r="D377" s="287"/>
      <c r="E377" s="284"/>
      <c r="F377" s="288"/>
      <c r="G377" s="288"/>
    </row>
    <row r="378" spans="1:7" ht="74.25" customHeight="1">
      <c r="A378" s="282"/>
      <c r="B378" s="281" t="s">
        <v>399</v>
      </c>
      <c r="C378" s="287" t="s">
        <v>180</v>
      </c>
      <c r="D378" s="287" t="s">
        <v>181</v>
      </c>
      <c r="E378" s="287"/>
      <c r="F378" s="290">
        <v>1</v>
      </c>
      <c r="G378" s="290">
        <f>F378</f>
        <v>1</v>
      </c>
    </row>
    <row r="379" spans="1:7" s="268" customFormat="1" ht="15" customHeight="1">
      <c r="A379" s="285">
        <v>3</v>
      </c>
      <c r="B379" s="289" t="s">
        <v>29</v>
      </c>
      <c r="C379" s="287"/>
      <c r="D379" s="287"/>
      <c r="E379" s="287"/>
      <c r="F379" s="288"/>
      <c r="G379" s="290"/>
    </row>
    <row r="380" spans="1:7" ht="75" customHeight="1">
      <c r="A380" s="282"/>
      <c r="B380" s="281" t="s">
        <v>400</v>
      </c>
      <c r="C380" s="287" t="s">
        <v>89</v>
      </c>
      <c r="D380" s="287" t="s">
        <v>87</v>
      </c>
      <c r="E380" s="287"/>
      <c r="F380" s="288">
        <f>F376/F378</f>
        <v>500000</v>
      </c>
      <c r="G380" s="288">
        <f>F380</f>
        <v>500000</v>
      </c>
    </row>
    <row r="381" spans="1:7" s="268" customFormat="1" ht="15" customHeight="1">
      <c r="A381" s="285">
        <v>4</v>
      </c>
      <c r="B381" s="289" t="s">
        <v>30</v>
      </c>
      <c r="C381" s="287"/>
      <c r="D381" s="287"/>
      <c r="E381" s="287"/>
      <c r="F381" s="288"/>
      <c r="G381" s="290"/>
    </row>
    <row r="382" spans="1:7" ht="60.75" customHeight="1">
      <c r="A382" s="282"/>
      <c r="B382" s="281" t="s">
        <v>398</v>
      </c>
      <c r="C382" s="287" t="s">
        <v>88</v>
      </c>
      <c r="D382" s="287" t="s">
        <v>87</v>
      </c>
      <c r="E382" s="287"/>
      <c r="F382" s="288">
        <v>100</v>
      </c>
      <c r="G382" s="288">
        <v>100</v>
      </c>
    </row>
    <row r="383" spans="1:7" ht="27" customHeight="1">
      <c r="A383" s="282"/>
      <c r="B383" s="294" t="s">
        <v>471</v>
      </c>
      <c r="C383" s="295"/>
      <c r="D383" s="295"/>
      <c r="E383" s="295"/>
      <c r="F383" s="296"/>
      <c r="G383" s="284"/>
    </row>
    <row r="384" spans="1:7" s="268" customFormat="1" ht="15" customHeight="1">
      <c r="A384" s="285">
        <v>1</v>
      </c>
      <c r="B384" s="286" t="s">
        <v>27</v>
      </c>
      <c r="C384" s="287"/>
      <c r="D384" s="287"/>
      <c r="E384" s="284"/>
      <c r="F384" s="284"/>
      <c r="G384" s="284"/>
    </row>
    <row r="385" spans="1:7" ht="109.5" customHeight="1">
      <c r="A385" s="282"/>
      <c r="B385" s="281" t="s">
        <v>479</v>
      </c>
      <c r="C385" s="287" t="s">
        <v>89</v>
      </c>
      <c r="D385" s="270" t="s">
        <v>459</v>
      </c>
      <c r="E385" s="284"/>
      <c r="F385" s="288">
        <v>500000</v>
      </c>
      <c r="G385" s="288">
        <f>F385</f>
        <v>500000</v>
      </c>
    </row>
    <row r="386" spans="1:7" s="268" customFormat="1" ht="15" customHeight="1">
      <c r="A386" s="285">
        <v>2</v>
      </c>
      <c r="B386" s="289" t="s">
        <v>28</v>
      </c>
      <c r="C386" s="287"/>
      <c r="D386" s="287"/>
      <c r="E386" s="284"/>
      <c r="F386" s="288"/>
      <c r="G386" s="288"/>
    </row>
    <row r="387" spans="1:7" ht="119.25" customHeight="1">
      <c r="A387" s="282"/>
      <c r="B387" s="281" t="s">
        <v>478</v>
      </c>
      <c r="C387" s="287" t="s">
        <v>180</v>
      </c>
      <c r="D387" s="287" t="s">
        <v>181</v>
      </c>
      <c r="E387" s="287"/>
      <c r="F387" s="290">
        <v>1</v>
      </c>
      <c r="G387" s="290">
        <f>F387</f>
        <v>1</v>
      </c>
    </row>
    <row r="388" spans="1:7" s="268" customFormat="1" ht="15" customHeight="1">
      <c r="A388" s="285">
        <v>3</v>
      </c>
      <c r="B388" s="289" t="s">
        <v>29</v>
      </c>
      <c r="C388" s="287"/>
      <c r="D388" s="287"/>
      <c r="E388" s="287"/>
      <c r="F388" s="288"/>
      <c r="G388" s="290"/>
    </row>
    <row r="389" spans="1:7" ht="114" customHeight="1">
      <c r="A389" s="282"/>
      <c r="B389" s="281" t="s">
        <v>472</v>
      </c>
      <c r="C389" s="287" t="s">
        <v>89</v>
      </c>
      <c r="D389" s="287" t="s">
        <v>87</v>
      </c>
      <c r="E389" s="287"/>
      <c r="F389" s="288">
        <f>F385/F387</f>
        <v>500000</v>
      </c>
      <c r="G389" s="288">
        <f>F389</f>
        <v>500000</v>
      </c>
    </row>
    <row r="390" spans="1:7" s="268" customFormat="1" ht="11.25" customHeight="1">
      <c r="A390" s="285">
        <v>4</v>
      </c>
      <c r="B390" s="289" t="s">
        <v>30</v>
      </c>
      <c r="C390" s="287"/>
      <c r="D390" s="287"/>
      <c r="E390" s="287"/>
      <c r="F390" s="288"/>
      <c r="G390" s="290"/>
    </row>
    <row r="391" spans="1:7" ht="93.75" customHeight="1">
      <c r="A391" s="282"/>
      <c r="B391" s="281" t="s">
        <v>473</v>
      </c>
      <c r="C391" s="287" t="s">
        <v>88</v>
      </c>
      <c r="D391" s="287" t="s">
        <v>87</v>
      </c>
      <c r="E391" s="287"/>
      <c r="F391" s="288">
        <v>100</v>
      </c>
      <c r="G391" s="288">
        <v>100</v>
      </c>
    </row>
    <row r="392" spans="1:7" ht="19.5" customHeight="1">
      <c r="A392" s="282"/>
      <c r="B392" s="294" t="s">
        <v>469</v>
      </c>
      <c r="C392" s="295"/>
      <c r="D392" s="295"/>
      <c r="E392" s="295"/>
      <c r="F392" s="296"/>
      <c r="G392" s="284"/>
    </row>
    <row r="393" spans="1:7" s="268" customFormat="1" ht="15" customHeight="1">
      <c r="A393" s="285">
        <v>1</v>
      </c>
      <c r="B393" s="286" t="s">
        <v>27</v>
      </c>
      <c r="C393" s="287"/>
      <c r="D393" s="287"/>
      <c r="E393" s="284"/>
      <c r="F393" s="284"/>
      <c r="G393" s="284"/>
    </row>
    <row r="394" spans="1:7" ht="49.5" customHeight="1">
      <c r="A394" s="282"/>
      <c r="B394" s="281" t="s">
        <v>401</v>
      </c>
      <c r="C394" s="287" t="s">
        <v>89</v>
      </c>
      <c r="D394" s="270" t="s">
        <v>366</v>
      </c>
      <c r="E394" s="284"/>
      <c r="F394" s="288">
        <v>500000</v>
      </c>
      <c r="G394" s="288">
        <f>F394</f>
        <v>500000</v>
      </c>
    </row>
    <row r="395" spans="1:7" s="268" customFormat="1" ht="15" customHeight="1">
      <c r="A395" s="285">
        <v>2</v>
      </c>
      <c r="B395" s="289" t="s">
        <v>28</v>
      </c>
      <c r="C395" s="287"/>
      <c r="D395" s="287"/>
      <c r="E395" s="284"/>
      <c r="F395" s="288"/>
      <c r="G395" s="288"/>
    </row>
    <row r="396" spans="1:7" ht="68.25" customHeight="1">
      <c r="A396" s="282"/>
      <c r="B396" s="281" t="s">
        <v>402</v>
      </c>
      <c r="C396" s="287" t="s">
        <v>180</v>
      </c>
      <c r="D396" s="287" t="s">
        <v>181</v>
      </c>
      <c r="E396" s="287"/>
      <c r="F396" s="290">
        <v>1</v>
      </c>
      <c r="G396" s="290">
        <f>F396</f>
        <v>1</v>
      </c>
    </row>
    <row r="397" spans="1:7" s="268" customFormat="1" ht="15" customHeight="1">
      <c r="A397" s="285">
        <v>3</v>
      </c>
      <c r="B397" s="289" t="s">
        <v>29</v>
      </c>
      <c r="C397" s="287"/>
      <c r="D397" s="287"/>
      <c r="E397" s="287"/>
      <c r="F397" s="288"/>
      <c r="G397" s="290"/>
    </row>
    <row r="398" spans="1:7" ht="66.75" customHeight="1">
      <c r="A398" s="282"/>
      <c r="B398" s="281" t="s">
        <v>403</v>
      </c>
      <c r="C398" s="287" t="s">
        <v>89</v>
      </c>
      <c r="D398" s="287" t="s">
        <v>87</v>
      </c>
      <c r="E398" s="287"/>
      <c r="F398" s="288">
        <f>F394/F396</f>
        <v>500000</v>
      </c>
      <c r="G398" s="288">
        <f>F398</f>
        <v>500000</v>
      </c>
    </row>
    <row r="399" spans="1:7" s="268" customFormat="1" ht="15" customHeight="1">
      <c r="A399" s="285">
        <v>4</v>
      </c>
      <c r="B399" s="289" t="s">
        <v>30</v>
      </c>
      <c r="C399" s="287"/>
      <c r="D399" s="287"/>
      <c r="E399" s="287"/>
      <c r="F399" s="288"/>
      <c r="G399" s="290"/>
    </row>
    <row r="400" spans="1:7" ht="58.5" customHeight="1">
      <c r="A400" s="282"/>
      <c r="B400" s="281" t="s">
        <v>404</v>
      </c>
      <c r="C400" s="287" t="s">
        <v>88</v>
      </c>
      <c r="D400" s="287" t="s">
        <v>87</v>
      </c>
      <c r="E400" s="287"/>
      <c r="F400" s="288">
        <v>100</v>
      </c>
      <c r="G400" s="288">
        <v>100</v>
      </c>
    </row>
    <row r="401" spans="1:7" ht="31.5" customHeight="1">
      <c r="A401" s="282"/>
      <c r="B401" s="294" t="s">
        <v>470</v>
      </c>
      <c r="C401" s="295"/>
      <c r="D401" s="295"/>
      <c r="E401" s="295"/>
      <c r="F401" s="296"/>
      <c r="G401" s="284"/>
    </row>
    <row r="402" spans="1:7" s="268" customFormat="1" ht="15" customHeight="1">
      <c r="A402" s="285">
        <v>1</v>
      </c>
      <c r="B402" s="286" t="s">
        <v>27</v>
      </c>
      <c r="C402" s="287"/>
      <c r="D402" s="287"/>
      <c r="E402" s="284"/>
      <c r="F402" s="284"/>
      <c r="G402" s="284"/>
    </row>
    <row r="403" spans="1:7" ht="82.5" customHeight="1">
      <c r="A403" s="282"/>
      <c r="B403" s="281" t="s">
        <v>511</v>
      </c>
      <c r="C403" s="287" t="s">
        <v>89</v>
      </c>
      <c r="D403" s="270" t="s">
        <v>557</v>
      </c>
      <c r="E403" s="284"/>
      <c r="F403" s="288">
        <f>8806518-5000000-2800000</f>
        <v>1006518</v>
      </c>
      <c r="G403" s="288">
        <f>F403</f>
        <v>1006518</v>
      </c>
    </row>
    <row r="404" spans="1:7" s="268" customFormat="1" ht="15" customHeight="1">
      <c r="A404" s="285">
        <v>2</v>
      </c>
      <c r="B404" s="289" t="s">
        <v>28</v>
      </c>
      <c r="C404" s="287"/>
      <c r="D404" s="287"/>
      <c r="E404" s="284"/>
      <c r="F404" s="288"/>
      <c r="G404" s="288"/>
    </row>
    <row r="405" spans="1:7" ht="95.25" customHeight="1">
      <c r="A405" s="282"/>
      <c r="B405" s="281" t="s">
        <v>554</v>
      </c>
      <c r="C405" s="287" t="s">
        <v>180</v>
      </c>
      <c r="D405" s="287" t="s">
        <v>181</v>
      </c>
      <c r="E405" s="287"/>
      <c r="F405" s="290">
        <v>1</v>
      </c>
      <c r="G405" s="290">
        <f>F405</f>
        <v>1</v>
      </c>
    </row>
    <row r="406" spans="1:7" s="268" customFormat="1" ht="15" customHeight="1">
      <c r="A406" s="285">
        <v>3</v>
      </c>
      <c r="B406" s="289" t="s">
        <v>29</v>
      </c>
      <c r="C406" s="287"/>
      <c r="D406" s="287"/>
      <c r="E406" s="287"/>
      <c r="F406" s="288"/>
      <c r="G406" s="290"/>
    </row>
    <row r="407" spans="1:7" ht="94.5" customHeight="1">
      <c r="A407" s="282"/>
      <c r="B407" s="281" t="s">
        <v>555</v>
      </c>
      <c r="C407" s="287" t="s">
        <v>89</v>
      </c>
      <c r="D407" s="287" t="s">
        <v>87</v>
      </c>
      <c r="E407" s="287"/>
      <c r="F407" s="288">
        <f>F403/F405</f>
        <v>1006518</v>
      </c>
      <c r="G407" s="288">
        <f>F407</f>
        <v>1006518</v>
      </c>
    </row>
    <row r="408" spans="1:7" s="268" customFormat="1" ht="15" customHeight="1">
      <c r="A408" s="285">
        <v>4</v>
      </c>
      <c r="B408" s="289" t="s">
        <v>30</v>
      </c>
      <c r="C408" s="287"/>
      <c r="D408" s="287"/>
      <c r="E408" s="287"/>
      <c r="F408" s="288"/>
      <c r="G408" s="290"/>
    </row>
    <row r="409" spans="1:7" ht="88.5" customHeight="1">
      <c r="A409" s="282"/>
      <c r="B409" s="281" t="s">
        <v>358</v>
      </c>
      <c r="C409" s="287" t="s">
        <v>88</v>
      </c>
      <c r="D409" s="287" t="s">
        <v>87</v>
      </c>
      <c r="E409" s="287"/>
      <c r="F409" s="288">
        <v>100</v>
      </c>
      <c r="G409" s="288">
        <v>100</v>
      </c>
    </row>
    <row r="410" spans="1:7" ht="31.5" customHeight="1">
      <c r="A410" s="282"/>
      <c r="B410" s="294" t="s">
        <v>510</v>
      </c>
      <c r="C410" s="295"/>
      <c r="D410" s="295"/>
      <c r="E410" s="295"/>
      <c r="F410" s="296"/>
      <c r="G410" s="284"/>
    </row>
    <row r="411" spans="1:7" s="268" customFormat="1" ht="15" customHeight="1">
      <c r="A411" s="285">
        <v>1</v>
      </c>
      <c r="B411" s="286" t="s">
        <v>27</v>
      </c>
      <c r="C411" s="287"/>
      <c r="D411" s="287"/>
      <c r="E411" s="284"/>
      <c r="F411" s="284"/>
      <c r="G411" s="284"/>
    </row>
    <row r="412" spans="1:7" ht="47.25" customHeight="1">
      <c r="A412" s="282"/>
      <c r="B412" s="281" t="s">
        <v>512</v>
      </c>
      <c r="C412" s="287" t="s">
        <v>89</v>
      </c>
      <c r="D412" s="270" t="s">
        <v>483</v>
      </c>
      <c r="E412" s="284"/>
      <c r="F412" s="288">
        <v>500000</v>
      </c>
      <c r="G412" s="288">
        <f>F412</f>
        <v>500000</v>
      </c>
    </row>
    <row r="413" spans="1:7" s="268" customFormat="1" ht="15" customHeight="1">
      <c r="A413" s="285">
        <v>2</v>
      </c>
      <c r="B413" s="289" t="s">
        <v>28</v>
      </c>
      <c r="C413" s="287"/>
      <c r="D413" s="287"/>
      <c r="E413" s="284"/>
      <c r="F413" s="288"/>
      <c r="G413" s="288"/>
    </row>
    <row r="414" spans="1:7" ht="64.5" customHeight="1">
      <c r="A414" s="282"/>
      <c r="B414" s="281" t="s">
        <v>513</v>
      </c>
      <c r="C414" s="287" t="s">
        <v>180</v>
      </c>
      <c r="D414" s="287" t="s">
        <v>181</v>
      </c>
      <c r="E414" s="287"/>
      <c r="F414" s="290">
        <v>1</v>
      </c>
      <c r="G414" s="290">
        <f>F414</f>
        <v>1</v>
      </c>
    </row>
    <row r="415" spans="1:7" s="268" customFormat="1" ht="15" customHeight="1">
      <c r="A415" s="285">
        <v>3</v>
      </c>
      <c r="B415" s="289" t="s">
        <v>29</v>
      </c>
      <c r="C415" s="287"/>
      <c r="D415" s="287"/>
      <c r="E415" s="287"/>
      <c r="F415" s="288"/>
      <c r="G415" s="290"/>
    </row>
    <row r="416" spans="1:7" ht="57" customHeight="1">
      <c r="A416" s="282"/>
      <c r="B416" s="281" t="s">
        <v>514</v>
      </c>
      <c r="C416" s="287" t="s">
        <v>89</v>
      </c>
      <c r="D416" s="287" t="s">
        <v>87</v>
      </c>
      <c r="E416" s="287"/>
      <c r="F416" s="288">
        <f>F412/F414</f>
        <v>500000</v>
      </c>
      <c r="G416" s="288">
        <f>F416</f>
        <v>500000</v>
      </c>
    </row>
    <row r="417" spans="1:7" s="268" customFormat="1" ht="15" customHeight="1">
      <c r="A417" s="285">
        <v>4</v>
      </c>
      <c r="B417" s="289" t="s">
        <v>30</v>
      </c>
      <c r="C417" s="287"/>
      <c r="D417" s="287"/>
      <c r="E417" s="287"/>
      <c r="F417" s="288"/>
      <c r="G417" s="290"/>
    </row>
    <row r="418" spans="1:7" ht="47.25" customHeight="1">
      <c r="A418" s="282"/>
      <c r="B418" s="281" t="s">
        <v>520</v>
      </c>
      <c r="C418" s="287" t="s">
        <v>88</v>
      </c>
      <c r="D418" s="287" t="s">
        <v>87</v>
      </c>
      <c r="E418" s="287"/>
      <c r="F418" s="288">
        <v>100</v>
      </c>
      <c r="G418" s="288">
        <v>100</v>
      </c>
    </row>
    <row r="419" spans="1:7" ht="31.5" customHeight="1">
      <c r="A419" s="282"/>
      <c r="B419" s="294" t="s">
        <v>516</v>
      </c>
      <c r="C419" s="295"/>
      <c r="D419" s="295"/>
      <c r="E419" s="295"/>
      <c r="F419" s="296"/>
      <c r="G419" s="284"/>
    </row>
    <row r="420" spans="1:7" s="268" customFormat="1" ht="15" customHeight="1">
      <c r="A420" s="285">
        <v>1</v>
      </c>
      <c r="B420" s="286" t="s">
        <v>27</v>
      </c>
      <c r="C420" s="287"/>
      <c r="D420" s="287"/>
      <c r="E420" s="284"/>
      <c r="F420" s="284"/>
      <c r="G420" s="284"/>
    </row>
    <row r="421" spans="1:7" ht="47.25" customHeight="1">
      <c r="A421" s="282"/>
      <c r="B421" s="281" t="s">
        <v>515</v>
      </c>
      <c r="C421" s="287" t="s">
        <v>89</v>
      </c>
      <c r="D421" s="270" t="s">
        <v>483</v>
      </c>
      <c r="E421" s="284"/>
      <c r="F421" s="288">
        <v>500000</v>
      </c>
      <c r="G421" s="288">
        <f>F421</f>
        <v>500000</v>
      </c>
    </row>
    <row r="422" spans="1:7" s="268" customFormat="1" ht="15" customHeight="1">
      <c r="A422" s="285">
        <v>2</v>
      </c>
      <c r="B422" s="289" t="s">
        <v>28</v>
      </c>
      <c r="C422" s="287"/>
      <c r="D422" s="287"/>
      <c r="E422" s="284"/>
      <c r="F422" s="288"/>
      <c r="G422" s="288"/>
    </row>
    <row r="423" spans="1:7" ht="64.5" customHeight="1">
      <c r="A423" s="282"/>
      <c r="B423" s="281" t="s">
        <v>517</v>
      </c>
      <c r="C423" s="287" t="s">
        <v>180</v>
      </c>
      <c r="D423" s="287" t="s">
        <v>181</v>
      </c>
      <c r="E423" s="287"/>
      <c r="F423" s="290">
        <v>1</v>
      </c>
      <c r="G423" s="290">
        <f>F423</f>
        <v>1</v>
      </c>
    </row>
    <row r="424" spans="1:7" s="268" customFormat="1" ht="15" customHeight="1">
      <c r="A424" s="285">
        <v>3</v>
      </c>
      <c r="B424" s="289" t="s">
        <v>29</v>
      </c>
      <c r="C424" s="287"/>
      <c r="D424" s="287"/>
      <c r="E424" s="287"/>
      <c r="F424" s="288"/>
      <c r="G424" s="290"/>
    </row>
    <row r="425" spans="1:7" ht="66" customHeight="1">
      <c r="A425" s="282"/>
      <c r="B425" s="281" t="s">
        <v>518</v>
      </c>
      <c r="C425" s="287" t="s">
        <v>89</v>
      </c>
      <c r="D425" s="287" t="s">
        <v>87</v>
      </c>
      <c r="E425" s="287"/>
      <c r="F425" s="288">
        <f>F421/F423</f>
        <v>500000</v>
      </c>
      <c r="G425" s="288">
        <f>F425</f>
        <v>500000</v>
      </c>
    </row>
    <row r="426" spans="1:7" s="268" customFormat="1" ht="15" customHeight="1">
      <c r="A426" s="285">
        <v>4</v>
      </c>
      <c r="B426" s="289" t="s">
        <v>30</v>
      </c>
      <c r="C426" s="287"/>
      <c r="D426" s="287"/>
      <c r="E426" s="287"/>
      <c r="F426" s="288"/>
      <c r="G426" s="290"/>
    </row>
    <row r="427" spans="1:7" ht="55.5" customHeight="1">
      <c r="A427" s="282"/>
      <c r="B427" s="281" t="s">
        <v>519</v>
      </c>
      <c r="C427" s="287" t="s">
        <v>88</v>
      </c>
      <c r="D427" s="287" t="s">
        <v>87</v>
      </c>
      <c r="E427" s="287"/>
      <c r="F427" s="288">
        <v>100</v>
      </c>
      <c r="G427" s="288">
        <v>100</v>
      </c>
    </row>
    <row r="428" spans="1:7" ht="19.5" customHeight="1">
      <c r="A428" s="297"/>
      <c r="B428" s="298"/>
      <c r="C428" s="141"/>
      <c r="D428" s="141"/>
      <c r="E428" s="141"/>
      <c r="F428" s="299"/>
      <c r="G428" s="299"/>
    </row>
    <row r="429" spans="1:7" ht="23.25" customHeight="1">
      <c r="A429" s="300"/>
      <c r="B429" s="300"/>
      <c r="C429" s="300"/>
      <c r="D429" s="100"/>
    </row>
    <row r="430" spans="1:7" ht="33" customHeight="1">
      <c r="A430" s="186" t="s">
        <v>315</v>
      </c>
      <c r="B430" s="186"/>
      <c r="C430" s="186"/>
      <c r="D430" s="97"/>
      <c r="E430" s="98"/>
      <c r="F430" s="187" t="s">
        <v>316</v>
      </c>
      <c r="G430" s="187"/>
    </row>
    <row r="431" spans="1:7" ht="22.5" customHeight="1">
      <c r="A431" s="99"/>
      <c r="B431" s="100"/>
      <c r="D431" s="145" t="s">
        <v>31</v>
      </c>
      <c r="F431" s="155" t="s">
        <v>302</v>
      </c>
      <c r="G431" s="155"/>
    </row>
    <row r="432" spans="1:7" ht="15.75" customHeight="1">
      <c r="A432" s="158" t="s">
        <v>32</v>
      </c>
      <c r="B432" s="158"/>
      <c r="C432" s="100"/>
      <c r="D432" s="100"/>
    </row>
    <row r="433" spans="1:8" ht="18" customHeight="1">
      <c r="A433" s="140" t="s">
        <v>303</v>
      </c>
      <c r="B433" s="140"/>
      <c r="C433" s="140"/>
      <c r="D433" s="100"/>
    </row>
    <row r="434" spans="1:8" ht="33" customHeight="1">
      <c r="A434" s="183" t="s">
        <v>304</v>
      </c>
      <c r="B434" s="158"/>
      <c r="C434" s="158"/>
      <c r="D434" s="97"/>
      <c r="E434" s="98"/>
      <c r="F434" s="184" t="s">
        <v>305</v>
      </c>
      <c r="G434" s="184"/>
    </row>
    <row r="435" spans="1:8" ht="15" customHeight="1">
      <c r="B435" s="100"/>
      <c r="C435" s="100"/>
      <c r="D435" s="145" t="s">
        <v>31</v>
      </c>
      <c r="F435" s="155" t="s">
        <v>52</v>
      </c>
      <c r="G435" s="155"/>
    </row>
    <row r="436" spans="1:8" ht="11.25" customHeight="1">
      <c r="A436" s="101" t="s">
        <v>306</v>
      </c>
      <c r="B436" s="101"/>
      <c r="C436" s="101"/>
      <c r="D436" s="101"/>
      <c r="E436" s="101"/>
      <c r="F436" s="101"/>
      <c r="G436" s="101"/>
      <c r="H436" s="101"/>
    </row>
    <row r="437" spans="1:8" ht="3" hidden="1" customHeight="1">
      <c r="A437" s="102"/>
      <c r="B437" s="58" t="s">
        <v>83</v>
      </c>
    </row>
    <row r="438" spans="1:8" ht="12" customHeight="1">
      <c r="A438" s="301" t="s">
        <v>51</v>
      </c>
    </row>
  </sheetData>
  <mergeCells count="111">
    <mergeCell ref="F431:G431"/>
    <mergeCell ref="A432:B432"/>
    <mergeCell ref="A434:C434"/>
    <mergeCell ref="F434:G434"/>
    <mergeCell ref="F435:G435"/>
    <mergeCell ref="B319:E319"/>
    <mergeCell ref="B328:E328"/>
    <mergeCell ref="B337:E337"/>
    <mergeCell ref="B346:E346"/>
    <mergeCell ref="B401:F401"/>
    <mergeCell ref="B410:F410"/>
    <mergeCell ref="B419:F419"/>
    <mergeCell ref="A429:C429"/>
    <mergeCell ref="A430:C430"/>
    <mergeCell ref="F430:G430"/>
    <mergeCell ref="B355:D355"/>
    <mergeCell ref="B356:E356"/>
    <mergeCell ref="B365:E365"/>
    <mergeCell ref="B374:F374"/>
    <mergeCell ref="B383:F383"/>
    <mergeCell ref="B392:F392"/>
    <mergeCell ref="B263:E263"/>
    <mergeCell ref="B272:E272"/>
    <mergeCell ref="B283:E283"/>
    <mergeCell ref="B292:E292"/>
    <mergeCell ref="B301:E301"/>
    <mergeCell ref="B310:E310"/>
    <mergeCell ref="B205:E205"/>
    <mergeCell ref="B214:E214"/>
    <mergeCell ref="B223:E223"/>
    <mergeCell ref="B232:E232"/>
    <mergeCell ref="B243:E243"/>
    <mergeCell ref="B252:E252"/>
    <mergeCell ref="B151:E151"/>
    <mergeCell ref="B160:E160"/>
    <mergeCell ref="B169:E169"/>
    <mergeCell ref="B178:E178"/>
    <mergeCell ref="B187:E187"/>
    <mergeCell ref="B196:E196"/>
    <mergeCell ref="B97:E97"/>
    <mergeCell ref="B106:E106"/>
    <mergeCell ref="B115:E115"/>
    <mergeCell ref="B124:E124"/>
    <mergeCell ref="B133:E133"/>
    <mergeCell ref="B142:E142"/>
    <mergeCell ref="B75:G75"/>
    <mergeCell ref="A80:B80"/>
    <mergeCell ref="B82:G82"/>
    <mergeCell ref="B86:E86"/>
    <mergeCell ref="B87:E87"/>
    <mergeCell ref="B96:C96"/>
    <mergeCell ref="B68:C68"/>
    <mergeCell ref="B69:C69"/>
    <mergeCell ref="B70:C70"/>
    <mergeCell ref="B71:C71"/>
    <mergeCell ref="B72:C72"/>
    <mergeCell ref="A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6:G36"/>
    <mergeCell ref="B37:G37"/>
    <mergeCell ref="E39:E40"/>
    <mergeCell ref="B41:C41"/>
    <mergeCell ref="B42:C42"/>
    <mergeCell ref="B43:C43"/>
    <mergeCell ref="B24:G26"/>
    <mergeCell ref="B27:G27"/>
    <mergeCell ref="B29:G29"/>
    <mergeCell ref="B30:G30"/>
    <mergeCell ref="C33:G33"/>
    <mergeCell ref="B34:G34"/>
    <mergeCell ref="E21:F21"/>
    <mergeCell ref="E22:F22"/>
    <mergeCell ref="B23:G23"/>
    <mergeCell ref="E10:G10"/>
    <mergeCell ref="A13:G13"/>
    <mergeCell ref="A14:G14"/>
    <mergeCell ref="D17:F17"/>
    <mergeCell ref="A18:C18"/>
    <mergeCell ref="D18:E18"/>
    <mergeCell ref="F1:G3"/>
    <mergeCell ref="E5:G5"/>
    <mergeCell ref="E6:G6"/>
    <mergeCell ref="E7:G7"/>
    <mergeCell ref="E8:G8"/>
    <mergeCell ref="E9:G9"/>
    <mergeCell ref="D19:F19"/>
    <mergeCell ref="A20:C20"/>
    <mergeCell ref="D20:E20"/>
  </mergeCells>
  <pageMargins left="0.19685039370078741" right="0.15748031496062992" top="0.35433070866141736" bottom="0.27559055118110237" header="0.31496062992125984" footer="0.19685039370078741"/>
  <pageSetup paperSize="9" orientation="landscape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4"/>
  <sheetViews>
    <sheetView view="pageBreakPreview" topLeftCell="A22" zoomScaleNormal="120" zoomScaleSheetLayoutView="100" workbookViewId="0">
      <selection activeCell="B24" sqref="B24:G26"/>
    </sheetView>
  </sheetViews>
  <sheetFormatPr defaultColWidth="21.625" defaultRowHeight="15"/>
  <cols>
    <col min="1" max="1" width="6.125" style="16" customWidth="1"/>
    <col min="2" max="2" width="34.75" style="16" customWidth="1"/>
    <col min="3" max="3" width="15.375" style="16" customWidth="1"/>
    <col min="4" max="4" width="17.875" style="16" customWidth="1"/>
    <col min="5" max="5" width="20.375" style="16" customWidth="1"/>
    <col min="6" max="16384" width="21.625" style="16"/>
  </cols>
  <sheetData>
    <row r="1" spans="1:10">
      <c r="F1" s="148" t="s">
        <v>72</v>
      </c>
      <c r="G1" s="149"/>
    </row>
    <row r="2" spans="1:10">
      <c r="F2" s="149"/>
      <c r="G2" s="149"/>
    </row>
    <row r="3" spans="1:10" ht="32.25" customHeight="1">
      <c r="F3" s="149"/>
      <c r="G3" s="149"/>
    </row>
    <row r="4" spans="1:10" ht="15.75">
      <c r="A4" s="15"/>
      <c r="E4" s="15" t="s">
        <v>0</v>
      </c>
    </row>
    <row r="5" spans="1:10" ht="15.75">
      <c r="A5" s="15"/>
      <c r="E5" s="150" t="s">
        <v>100</v>
      </c>
      <c r="F5" s="150"/>
      <c r="G5" s="150"/>
    </row>
    <row r="6" spans="1:10" ht="15.75">
      <c r="A6" s="15"/>
      <c r="B6" s="15"/>
      <c r="E6" s="151" t="s">
        <v>85</v>
      </c>
      <c r="F6" s="151"/>
      <c r="G6" s="151"/>
    </row>
    <row r="7" spans="1:10" ht="15" customHeight="1">
      <c r="A7" s="15"/>
      <c r="E7" s="152" t="s">
        <v>1</v>
      </c>
      <c r="F7" s="152"/>
      <c r="G7" s="152"/>
    </row>
    <row r="8" spans="1:10" ht="9.75" customHeight="1">
      <c r="A8" s="15"/>
      <c r="B8" s="15"/>
      <c r="E8" s="153"/>
      <c r="F8" s="153"/>
      <c r="G8" s="153"/>
    </row>
    <row r="9" spans="1:10" ht="9" customHeight="1">
      <c r="A9" s="15"/>
      <c r="E9" s="152"/>
      <c r="F9" s="152"/>
      <c r="G9" s="152"/>
    </row>
    <row r="10" spans="1:10" ht="15.75">
      <c r="A10" s="15"/>
      <c r="E10" s="159" t="s">
        <v>101</v>
      </c>
      <c r="F10" s="159"/>
      <c r="G10" s="159"/>
    </row>
    <row r="11" spans="1:10" ht="12" customHeight="1"/>
    <row r="12" spans="1:10" ht="10.5" customHeight="1">
      <c r="J12" s="16" t="s">
        <v>83</v>
      </c>
    </row>
    <row r="13" spans="1:10" ht="15.75">
      <c r="A13" s="160" t="s">
        <v>2</v>
      </c>
      <c r="B13" s="160"/>
      <c r="C13" s="160"/>
      <c r="D13" s="160"/>
      <c r="E13" s="160"/>
      <c r="F13" s="160"/>
      <c r="G13" s="160"/>
    </row>
    <row r="14" spans="1:10" ht="15.75">
      <c r="A14" s="160" t="s">
        <v>126</v>
      </c>
      <c r="B14" s="160"/>
      <c r="C14" s="160"/>
      <c r="D14" s="160"/>
      <c r="E14" s="160"/>
      <c r="F14" s="160"/>
      <c r="G14" s="160"/>
    </row>
    <row r="15" spans="1:10" ht="9.75" customHeight="1"/>
    <row r="16" spans="1:10" ht="9" customHeight="1"/>
    <row r="17" spans="1:7" ht="41.45" customHeight="1">
      <c r="A17" s="50" t="s">
        <v>73</v>
      </c>
      <c r="B17" s="50">
        <v>3100000</v>
      </c>
      <c r="C17" s="50"/>
      <c r="D17" s="161" t="s">
        <v>84</v>
      </c>
      <c r="E17" s="161"/>
      <c r="F17" s="161"/>
      <c r="G17" s="51">
        <v>31692820</v>
      </c>
    </row>
    <row r="18" spans="1:7" ht="28.5" customHeight="1">
      <c r="A18" s="155" t="s">
        <v>81</v>
      </c>
      <c r="B18" s="155"/>
      <c r="C18" s="155"/>
      <c r="D18" s="162" t="s">
        <v>1</v>
      </c>
      <c r="E18" s="162"/>
      <c r="F18" s="52" t="s">
        <v>83</v>
      </c>
      <c r="G18" s="53" t="s">
        <v>74</v>
      </c>
    </row>
    <row r="19" spans="1:7" ht="19.5" customHeight="1">
      <c r="A19" s="54" t="s">
        <v>75</v>
      </c>
      <c r="B19" s="54">
        <v>3110000</v>
      </c>
      <c r="C19" s="54"/>
      <c r="D19" s="154" t="s">
        <v>85</v>
      </c>
      <c r="E19" s="154"/>
      <c r="F19" s="154"/>
      <c r="G19" s="51">
        <v>31692820</v>
      </c>
    </row>
    <row r="20" spans="1:7" ht="15.75" customHeight="1">
      <c r="A20" s="155" t="s">
        <v>77</v>
      </c>
      <c r="B20" s="155"/>
      <c r="C20" s="155"/>
      <c r="D20" s="156" t="s">
        <v>33</v>
      </c>
      <c r="E20" s="156"/>
      <c r="F20" s="52"/>
      <c r="G20" s="53" t="s">
        <v>74</v>
      </c>
    </row>
    <row r="21" spans="1:7" ht="28.5" customHeight="1">
      <c r="A21" s="55" t="s">
        <v>76</v>
      </c>
      <c r="B21" s="56">
        <v>3117370</v>
      </c>
      <c r="C21" s="56">
        <v>7370</v>
      </c>
      <c r="D21" s="57" t="s">
        <v>90</v>
      </c>
      <c r="E21" s="157" t="s">
        <v>91</v>
      </c>
      <c r="F21" s="157"/>
      <c r="G21" s="57" t="s">
        <v>99</v>
      </c>
    </row>
    <row r="22" spans="1:7" ht="33" customHeight="1">
      <c r="A22" s="58"/>
      <c r="B22" s="59" t="s">
        <v>77</v>
      </c>
      <c r="C22" s="93" t="s">
        <v>78</v>
      </c>
      <c r="D22" s="52" t="s">
        <v>79</v>
      </c>
      <c r="E22" s="155" t="s">
        <v>82</v>
      </c>
      <c r="F22" s="155"/>
      <c r="G22" s="60" t="s">
        <v>80</v>
      </c>
    </row>
    <row r="23" spans="1:7" ht="40.5" customHeight="1">
      <c r="A23" s="61" t="s">
        <v>7</v>
      </c>
      <c r="B23" s="158" t="s">
        <v>307</v>
      </c>
      <c r="C23" s="158"/>
      <c r="D23" s="158"/>
      <c r="E23" s="158"/>
      <c r="F23" s="158"/>
      <c r="G23" s="158"/>
    </row>
    <row r="24" spans="1:7" ht="110.25" customHeight="1">
      <c r="A24" s="61" t="s">
        <v>8</v>
      </c>
      <c r="B24" s="200" t="s">
        <v>311</v>
      </c>
      <c r="C24" s="200"/>
      <c r="D24" s="200"/>
      <c r="E24" s="200"/>
      <c r="F24" s="200"/>
      <c r="G24" s="200"/>
    </row>
    <row r="25" spans="1:7" ht="54.75" customHeight="1">
      <c r="A25" s="61"/>
      <c r="B25" s="200"/>
      <c r="C25" s="200"/>
      <c r="D25" s="200"/>
      <c r="E25" s="200"/>
      <c r="F25" s="200"/>
      <c r="G25" s="200"/>
    </row>
    <row r="26" spans="1:7" ht="82.5" customHeight="1">
      <c r="B26" s="200"/>
      <c r="C26" s="200"/>
      <c r="D26" s="200"/>
      <c r="E26" s="200"/>
      <c r="F26" s="200"/>
      <c r="G26" s="200"/>
    </row>
    <row r="27" spans="1:7" ht="19.5" customHeight="1">
      <c r="A27" s="18" t="s">
        <v>9</v>
      </c>
      <c r="B27" s="159" t="s">
        <v>46</v>
      </c>
      <c r="C27" s="159"/>
      <c r="D27" s="159"/>
      <c r="E27" s="159"/>
      <c r="F27" s="159"/>
      <c r="G27" s="159"/>
    </row>
    <row r="28" spans="1:7" ht="4.5" customHeight="1">
      <c r="A28" s="19"/>
    </row>
    <row r="29" spans="1:7" ht="19.5" customHeight="1">
      <c r="A29" s="48" t="s">
        <v>11</v>
      </c>
      <c r="B29" s="163" t="s">
        <v>47</v>
      </c>
      <c r="C29" s="163"/>
      <c r="D29" s="163"/>
      <c r="E29" s="163"/>
      <c r="F29" s="163"/>
      <c r="G29" s="163"/>
    </row>
    <row r="30" spans="1:7" ht="24" customHeight="1">
      <c r="A30" s="48">
        <v>1</v>
      </c>
      <c r="B30" s="173" t="s">
        <v>93</v>
      </c>
      <c r="C30" s="174"/>
      <c r="D30" s="174"/>
      <c r="E30" s="174"/>
      <c r="F30" s="174"/>
      <c r="G30" s="175"/>
    </row>
    <row r="31" spans="1:7" ht="15.75">
      <c r="A31" s="19"/>
    </row>
    <row r="32" spans="1:7" ht="23.25" customHeight="1">
      <c r="A32" s="20" t="s">
        <v>10</v>
      </c>
      <c r="B32" s="21" t="s">
        <v>86</v>
      </c>
      <c r="C32" s="176" t="s">
        <v>92</v>
      </c>
      <c r="D32" s="177"/>
      <c r="E32" s="177"/>
      <c r="F32" s="177"/>
      <c r="G32" s="177"/>
    </row>
    <row r="33" spans="1:9" ht="19.5" customHeight="1">
      <c r="A33" s="18" t="s">
        <v>13</v>
      </c>
      <c r="B33" s="159" t="s">
        <v>48</v>
      </c>
      <c r="C33" s="159"/>
      <c r="D33" s="159"/>
      <c r="E33" s="159"/>
      <c r="F33" s="159"/>
      <c r="G33" s="159"/>
    </row>
    <row r="34" spans="1:9" ht="4.5" customHeight="1">
      <c r="A34" s="18"/>
      <c r="B34" s="47"/>
      <c r="C34" s="47"/>
      <c r="D34" s="47"/>
      <c r="E34" s="47"/>
      <c r="F34" s="47"/>
      <c r="G34" s="47"/>
    </row>
    <row r="35" spans="1:9" ht="18.75" customHeight="1">
      <c r="A35" s="48" t="s">
        <v>11</v>
      </c>
      <c r="B35" s="163" t="s">
        <v>12</v>
      </c>
      <c r="C35" s="163"/>
      <c r="D35" s="163"/>
      <c r="E35" s="163"/>
      <c r="F35" s="163"/>
      <c r="G35" s="163"/>
    </row>
    <row r="36" spans="1:9" ht="19.5" customHeight="1">
      <c r="A36" s="91">
        <v>1</v>
      </c>
      <c r="B36" s="164" t="s">
        <v>94</v>
      </c>
      <c r="C36" s="164"/>
      <c r="D36" s="164"/>
      <c r="E36" s="164"/>
      <c r="F36" s="164"/>
      <c r="G36" s="164"/>
    </row>
    <row r="37" spans="1:9" ht="12.75" customHeight="1">
      <c r="A37" s="18"/>
      <c r="B37" s="47"/>
      <c r="C37" s="47"/>
      <c r="D37" s="47"/>
      <c r="E37" s="47"/>
      <c r="F37" s="47"/>
      <c r="G37" s="47"/>
    </row>
    <row r="38" spans="1:9" ht="15.75">
      <c r="A38" s="18" t="s">
        <v>19</v>
      </c>
      <c r="B38" s="22" t="s">
        <v>15</v>
      </c>
      <c r="C38" s="47"/>
      <c r="D38" s="47"/>
      <c r="E38" s="165" t="s">
        <v>49</v>
      </c>
      <c r="F38" s="47"/>
      <c r="G38" s="47"/>
    </row>
    <row r="39" spans="1:9" ht="8.25" customHeight="1">
      <c r="A39" s="19"/>
      <c r="E39" s="166"/>
    </row>
    <row r="40" spans="1:9" ht="23.25" customHeight="1">
      <c r="A40" s="48" t="s">
        <v>11</v>
      </c>
      <c r="B40" s="167" t="s">
        <v>15</v>
      </c>
      <c r="C40" s="168"/>
      <c r="D40" s="48" t="s">
        <v>16</v>
      </c>
      <c r="E40" s="48" t="s">
        <v>17</v>
      </c>
      <c r="F40" s="48" t="s">
        <v>18</v>
      </c>
    </row>
    <row r="41" spans="1:9" ht="12" customHeight="1">
      <c r="A41" s="90">
        <v>1</v>
      </c>
      <c r="B41" s="169">
        <v>2</v>
      </c>
      <c r="C41" s="170"/>
      <c r="D41" s="90">
        <v>3</v>
      </c>
      <c r="E41" s="90">
        <v>4</v>
      </c>
      <c r="F41" s="90">
        <v>5</v>
      </c>
    </row>
    <row r="42" spans="1:9" ht="18" customHeight="1">
      <c r="A42" s="48"/>
      <c r="B42" s="201" t="s">
        <v>95</v>
      </c>
      <c r="C42" s="202"/>
      <c r="E42" s="43">
        <f>E43+E44+E45+E46+E47+E48+E49+E50+E51+E52+E53</f>
        <v>2010000</v>
      </c>
      <c r="F42" s="26">
        <f>E42</f>
        <v>2010000</v>
      </c>
    </row>
    <row r="43" spans="1:9" ht="26.25" customHeight="1">
      <c r="A43" s="23" t="s">
        <v>102</v>
      </c>
      <c r="B43" s="204" t="s">
        <v>114</v>
      </c>
      <c r="C43" s="170"/>
      <c r="D43" s="24"/>
      <c r="E43" s="25">
        <v>860000</v>
      </c>
      <c r="F43" s="25">
        <f t="shared" ref="F43:F72" si="0">E43</f>
        <v>860000</v>
      </c>
    </row>
    <row r="44" spans="1:9" ht="29.25" customHeight="1">
      <c r="A44" s="23" t="s">
        <v>103</v>
      </c>
      <c r="B44" s="190" t="s">
        <v>110</v>
      </c>
      <c r="C44" s="170"/>
      <c r="D44" s="24"/>
      <c r="E44" s="25">
        <v>1150000</v>
      </c>
      <c r="F44" s="25">
        <f t="shared" ref="F44" si="1">E44</f>
        <v>1150000</v>
      </c>
    </row>
    <row r="45" spans="1:9" ht="30.75" hidden="1" customHeight="1">
      <c r="A45" s="23" t="s">
        <v>104</v>
      </c>
      <c r="B45" s="194" t="s">
        <v>121</v>
      </c>
      <c r="C45" s="195"/>
      <c r="D45" s="24"/>
      <c r="E45" s="105"/>
      <c r="F45" s="25">
        <f t="shared" si="0"/>
        <v>0</v>
      </c>
    </row>
    <row r="46" spans="1:9" ht="43.5" hidden="1" customHeight="1">
      <c r="A46" s="23" t="s">
        <v>106</v>
      </c>
      <c r="B46" s="194" t="s">
        <v>135</v>
      </c>
      <c r="C46" s="195"/>
      <c r="D46" s="104"/>
      <c r="E46" s="105"/>
      <c r="F46" s="25">
        <f>E46</f>
        <v>0</v>
      </c>
      <c r="I46" s="44"/>
    </row>
    <row r="47" spans="1:9" ht="27.75" hidden="1" customHeight="1">
      <c r="A47" s="23" t="s">
        <v>107</v>
      </c>
      <c r="B47" s="194" t="s">
        <v>127</v>
      </c>
      <c r="C47" s="195"/>
      <c r="D47" s="24"/>
      <c r="E47" s="105"/>
      <c r="F47" s="25">
        <f t="shared" si="0"/>
        <v>0</v>
      </c>
    </row>
    <row r="48" spans="1:9" ht="32.25" hidden="1" customHeight="1">
      <c r="A48" s="23" t="s">
        <v>108</v>
      </c>
      <c r="B48" s="194" t="s">
        <v>128</v>
      </c>
      <c r="C48" s="195"/>
      <c r="D48" s="24"/>
      <c r="E48" s="105"/>
      <c r="F48" s="25">
        <f t="shared" si="0"/>
        <v>0</v>
      </c>
    </row>
    <row r="49" spans="1:6" ht="26.25" hidden="1" customHeight="1">
      <c r="A49" s="23" t="s">
        <v>109</v>
      </c>
      <c r="B49" s="194" t="s">
        <v>129</v>
      </c>
      <c r="C49" s="195"/>
      <c r="D49" s="24"/>
      <c r="E49" s="105"/>
      <c r="F49" s="25">
        <f t="shared" si="0"/>
        <v>0</v>
      </c>
    </row>
    <row r="50" spans="1:6" ht="29.25" hidden="1" customHeight="1">
      <c r="A50" s="23" t="s">
        <v>157</v>
      </c>
      <c r="B50" s="194" t="s">
        <v>156</v>
      </c>
      <c r="C50" s="195"/>
      <c r="D50" s="24"/>
      <c r="E50" s="105">
        <f>F156</f>
        <v>0</v>
      </c>
      <c r="F50" s="25">
        <f t="shared" si="0"/>
        <v>0</v>
      </c>
    </row>
    <row r="51" spans="1:6" ht="25.5" hidden="1" customHeight="1">
      <c r="A51" s="23" t="s">
        <v>167</v>
      </c>
      <c r="B51" s="194" t="s">
        <v>168</v>
      </c>
      <c r="C51" s="195"/>
      <c r="D51" s="24"/>
      <c r="E51" s="105">
        <f>F165</f>
        <v>0</v>
      </c>
      <c r="F51" s="25">
        <f t="shared" si="0"/>
        <v>0</v>
      </c>
    </row>
    <row r="52" spans="1:6" ht="25.5" hidden="1" customHeight="1">
      <c r="A52" s="23" t="s">
        <v>175</v>
      </c>
      <c r="B52" s="194" t="s">
        <v>176</v>
      </c>
      <c r="C52" s="195"/>
      <c r="D52" s="24"/>
      <c r="E52" s="105">
        <f>F174</f>
        <v>0</v>
      </c>
      <c r="F52" s="25">
        <f t="shared" si="0"/>
        <v>0</v>
      </c>
    </row>
    <row r="53" spans="1:6" ht="32.25" hidden="1" customHeight="1">
      <c r="A53" s="23" t="s">
        <v>174</v>
      </c>
      <c r="B53" s="194" t="s">
        <v>274</v>
      </c>
      <c r="C53" s="195"/>
      <c r="D53" s="24"/>
      <c r="E53" s="105">
        <f>F183</f>
        <v>0</v>
      </c>
      <c r="F53" s="25">
        <f t="shared" si="0"/>
        <v>0</v>
      </c>
    </row>
    <row r="54" spans="1:6" ht="21" customHeight="1">
      <c r="A54" s="23"/>
      <c r="B54" s="171" t="s">
        <v>188</v>
      </c>
      <c r="C54" s="170"/>
      <c r="D54" s="24"/>
      <c r="E54" s="26">
        <f>E55+E56+E57+E58+E59+E60+E61+E62+E63+E64+E65+E66+E67+E69+E68</f>
        <v>4510000</v>
      </c>
      <c r="F54" s="26">
        <f>E54</f>
        <v>4510000</v>
      </c>
    </row>
    <row r="55" spans="1:6" ht="37.5" customHeight="1">
      <c r="A55" s="23" t="s">
        <v>248</v>
      </c>
      <c r="B55" s="190" t="s">
        <v>259</v>
      </c>
      <c r="C55" s="170"/>
      <c r="D55" s="24"/>
      <c r="E55" s="25">
        <f>F193</f>
        <v>500000</v>
      </c>
      <c r="F55" s="25">
        <f t="shared" si="0"/>
        <v>500000</v>
      </c>
    </row>
    <row r="56" spans="1:6" ht="38.25" customHeight="1">
      <c r="A56" s="23" t="s">
        <v>249</v>
      </c>
      <c r="B56" s="190" t="s">
        <v>260</v>
      </c>
      <c r="C56" s="170"/>
      <c r="D56" s="24"/>
      <c r="E56" s="25">
        <f>F202</f>
        <v>500000</v>
      </c>
      <c r="F56" s="25">
        <f t="shared" si="0"/>
        <v>500000</v>
      </c>
    </row>
    <row r="57" spans="1:6" ht="38.25" hidden="1" customHeight="1">
      <c r="A57" s="23" t="s">
        <v>250</v>
      </c>
      <c r="B57" s="194" t="s">
        <v>261</v>
      </c>
      <c r="C57" s="195"/>
      <c r="D57" s="24"/>
      <c r="E57" s="105">
        <f>F211</f>
        <v>0</v>
      </c>
      <c r="F57" s="25">
        <f t="shared" si="0"/>
        <v>0</v>
      </c>
    </row>
    <row r="58" spans="1:6" ht="42" hidden="1" customHeight="1">
      <c r="A58" s="23" t="s">
        <v>251</v>
      </c>
      <c r="B58" s="194" t="s">
        <v>262</v>
      </c>
      <c r="C58" s="195"/>
      <c r="D58" s="24"/>
      <c r="E58" s="105">
        <f>F220</f>
        <v>0</v>
      </c>
      <c r="F58" s="25">
        <f t="shared" si="0"/>
        <v>0</v>
      </c>
    </row>
    <row r="59" spans="1:6" ht="34.5" hidden="1" customHeight="1">
      <c r="A59" s="23" t="s">
        <v>252</v>
      </c>
      <c r="B59" s="194" t="s">
        <v>263</v>
      </c>
      <c r="C59" s="195"/>
      <c r="D59" s="24"/>
      <c r="E59" s="105">
        <f>F229</f>
        <v>0</v>
      </c>
      <c r="F59" s="25">
        <f t="shared" si="0"/>
        <v>0</v>
      </c>
    </row>
    <row r="60" spans="1:6" ht="29.25" customHeight="1">
      <c r="A60" s="23" t="s">
        <v>250</v>
      </c>
      <c r="B60" s="190" t="s">
        <v>264</v>
      </c>
      <c r="C60" s="170"/>
      <c r="D60" s="24"/>
      <c r="E60" s="25">
        <f>F238</f>
        <v>1500000</v>
      </c>
      <c r="F60" s="25">
        <f t="shared" si="0"/>
        <v>1500000</v>
      </c>
    </row>
    <row r="61" spans="1:6" ht="41.25" hidden="1" customHeight="1">
      <c r="A61" s="23" t="s">
        <v>254</v>
      </c>
      <c r="B61" s="194" t="s">
        <v>265</v>
      </c>
      <c r="C61" s="195"/>
      <c r="D61" s="24"/>
      <c r="E61" s="105">
        <f>F247</f>
        <v>0</v>
      </c>
      <c r="F61" s="25">
        <f t="shared" si="0"/>
        <v>0</v>
      </c>
    </row>
    <row r="62" spans="1:6" ht="28.5" hidden="1" customHeight="1">
      <c r="A62" s="23" t="s">
        <v>255</v>
      </c>
      <c r="B62" s="194" t="s">
        <v>266</v>
      </c>
      <c r="C62" s="195"/>
      <c r="D62" s="24"/>
      <c r="E62" s="105">
        <f>F256</f>
        <v>0</v>
      </c>
      <c r="F62" s="25">
        <f t="shared" si="0"/>
        <v>0</v>
      </c>
    </row>
    <row r="63" spans="1:6" ht="33.75" customHeight="1">
      <c r="A63" s="23" t="s">
        <v>251</v>
      </c>
      <c r="B63" s="190" t="s">
        <v>267</v>
      </c>
      <c r="C63" s="170"/>
      <c r="D63" s="24"/>
      <c r="E63" s="25">
        <f>F265</f>
        <v>100000</v>
      </c>
      <c r="F63" s="25">
        <f t="shared" si="0"/>
        <v>100000</v>
      </c>
    </row>
    <row r="64" spans="1:6" ht="30.75" customHeight="1">
      <c r="A64" s="23" t="s">
        <v>252</v>
      </c>
      <c r="B64" s="190" t="s">
        <v>268</v>
      </c>
      <c r="C64" s="170"/>
      <c r="D64" s="24"/>
      <c r="E64" s="25">
        <f>F274</f>
        <v>110000</v>
      </c>
      <c r="F64" s="25">
        <f t="shared" si="0"/>
        <v>110000</v>
      </c>
    </row>
    <row r="65" spans="1:7" ht="29.25" customHeight="1">
      <c r="A65" s="23" t="s">
        <v>253</v>
      </c>
      <c r="B65" s="190" t="s">
        <v>269</v>
      </c>
      <c r="C65" s="170"/>
      <c r="D65" s="24"/>
      <c r="E65" s="25">
        <f>F283</f>
        <v>1500000</v>
      </c>
      <c r="F65" s="25">
        <f t="shared" si="0"/>
        <v>1500000</v>
      </c>
    </row>
    <row r="66" spans="1:7" ht="28.5" hidden="1" customHeight="1">
      <c r="A66" s="23" t="s">
        <v>256</v>
      </c>
      <c r="B66" s="194" t="s">
        <v>270</v>
      </c>
      <c r="C66" s="195"/>
      <c r="D66" s="24"/>
      <c r="E66" s="105">
        <f>F292</f>
        <v>0</v>
      </c>
      <c r="F66" s="25">
        <f t="shared" si="0"/>
        <v>0</v>
      </c>
    </row>
    <row r="67" spans="1:7" ht="33" hidden="1" customHeight="1">
      <c r="A67" s="23" t="s">
        <v>257</v>
      </c>
      <c r="B67" s="194" t="s">
        <v>271</v>
      </c>
      <c r="C67" s="195"/>
      <c r="D67" s="24"/>
      <c r="E67" s="105">
        <f>F301</f>
        <v>0</v>
      </c>
      <c r="F67" s="25">
        <f t="shared" si="0"/>
        <v>0</v>
      </c>
    </row>
    <row r="68" spans="1:7" ht="33" hidden="1" customHeight="1">
      <c r="A68" s="23" t="s">
        <v>253</v>
      </c>
      <c r="B68" s="190" t="s">
        <v>272</v>
      </c>
      <c r="C68" s="170"/>
      <c r="D68" s="24"/>
      <c r="E68" s="25">
        <f>F310</f>
        <v>0</v>
      </c>
      <c r="F68" s="25">
        <f t="shared" ref="F68" si="2">E68</f>
        <v>0</v>
      </c>
    </row>
    <row r="69" spans="1:7" ht="35.25" customHeight="1">
      <c r="A69" s="23" t="s">
        <v>254</v>
      </c>
      <c r="B69" s="190" t="s">
        <v>284</v>
      </c>
      <c r="C69" s="170"/>
      <c r="D69" s="24"/>
      <c r="E69" s="25">
        <f>F319</f>
        <v>300000</v>
      </c>
      <c r="F69" s="25">
        <f t="shared" si="0"/>
        <v>300000</v>
      </c>
    </row>
    <row r="70" spans="1:7" ht="21.75" customHeight="1">
      <c r="A70" s="23"/>
      <c r="B70" s="171" t="s">
        <v>242</v>
      </c>
      <c r="C70" s="170"/>
      <c r="D70" s="24"/>
      <c r="E70" s="26">
        <f>E71+E72</f>
        <v>549000</v>
      </c>
      <c r="F70" s="26">
        <f>E70</f>
        <v>549000</v>
      </c>
    </row>
    <row r="71" spans="1:7" ht="23.25" customHeight="1">
      <c r="A71" s="23" t="s">
        <v>258</v>
      </c>
      <c r="B71" s="190" t="s">
        <v>273</v>
      </c>
      <c r="C71" s="170"/>
      <c r="D71" s="24"/>
      <c r="E71" s="25">
        <f>F329</f>
        <v>500000</v>
      </c>
      <c r="F71" s="25">
        <f t="shared" si="0"/>
        <v>500000</v>
      </c>
    </row>
    <row r="72" spans="1:7" ht="23.25" customHeight="1">
      <c r="A72" s="23" t="s">
        <v>301</v>
      </c>
      <c r="B72" s="190" t="s">
        <v>295</v>
      </c>
      <c r="C72" s="170"/>
      <c r="D72" s="24"/>
      <c r="E72" s="25">
        <f>F338</f>
        <v>49000</v>
      </c>
      <c r="F72" s="25">
        <f t="shared" si="0"/>
        <v>49000</v>
      </c>
    </row>
    <row r="73" spans="1:7" ht="20.25" customHeight="1">
      <c r="A73" s="178" t="s">
        <v>18</v>
      </c>
      <c r="B73" s="178"/>
      <c r="C73" s="170"/>
      <c r="D73" s="26"/>
      <c r="E73" s="26">
        <f>SUM(E43:E72)-E70-E54</f>
        <v>7069000</v>
      </c>
      <c r="F73" s="26">
        <f>D73+E73</f>
        <v>7069000</v>
      </c>
      <c r="G73" s="44"/>
    </row>
    <row r="74" spans="1:7" ht="18" customHeight="1">
      <c r="A74" s="19"/>
    </row>
    <row r="75" spans="1:7" ht="18.75" customHeight="1">
      <c r="A75" s="19" t="s">
        <v>22</v>
      </c>
      <c r="B75" s="159" t="s">
        <v>20</v>
      </c>
      <c r="C75" s="159"/>
      <c r="D75" s="159"/>
      <c r="E75" s="159"/>
      <c r="F75" s="159"/>
      <c r="G75" s="159"/>
    </row>
    <row r="76" spans="1:7" ht="11.25" customHeight="1">
      <c r="A76" s="19"/>
      <c r="E76" s="27" t="s">
        <v>14</v>
      </c>
    </row>
    <row r="77" spans="1:7" ht="25.5">
      <c r="A77" s="48" t="s">
        <v>11</v>
      </c>
      <c r="B77" s="90" t="s">
        <v>21</v>
      </c>
      <c r="C77" s="48" t="s">
        <v>16</v>
      </c>
      <c r="D77" s="48" t="s">
        <v>17</v>
      </c>
      <c r="E77" s="48" t="s">
        <v>18</v>
      </c>
    </row>
    <row r="78" spans="1:7" ht="11.25" customHeight="1">
      <c r="A78" s="90">
        <v>1</v>
      </c>
      <c r="B78" s="90">
        <v>2</v>
      </c>
      <c r="C78" s="90">
        <v>3</v>
      </c>
      <c r="D78" s="90">
        <v>4</v>
      </c>
      <c r="E78" s="90">
        <v>5</v>
      </c>
    </row>
    <row r="79" spans="1:7" ht="23.25" customHeight="1">
      <c r="A79" s="48"/>
      <c r="B79" s="28"/>
      <c r="C79" s="29"/>
      <c r="D79" s="48"/>
      <c r="E79" s="29"/>
    </row>
    <row r="80" spans="1:7" ht="19.5" customHeight="1">
      <c r="A80" s="178" t="s">
        <v>18</v>
      </c>
      <c r="B80" s="178"/>
      <c r="C80" s="30"/>
      <c r="D80" s="30"/>
      <c r="E80" s="30"/>
    </row>
    <row r="81" spans="1:7" ht="16.5" customHeight="1">
      <c r="A81" s="19"/>
    </row>
    <row r="82" spans="1:7" ht="16.5" customHeight="1">
      <c r="A82" s="18" t="s">
        <v>50</v>
      </c>
      <c r="B82" s="159" t="s">
        <v>23</v>
      </c>
      <c r="C82" s="159"/>
      <c r="D82" s="159"/>
      <c r="E82" s="159"/>
      <c r="F82" s="159"/>
      <c r="G82" s="159"/>
    </row>
    <row r="83" spans="1:7" ht="9.75" customHeight="1">
      <c r="A83" s="19"/>
    </row>
    <row r="84" spans="1:7" ht="25.5" customHeight="1">
      <c r="A84" s="48" t="s">
        <v>11</v>
      </c>
      <c r="B84" s="48" t="s">
        <v>24</v>
      </c>
      <c r="C84" s="91" t="s">
        <v>25</v>
      </c>
      <c r="D84" s="91" t="s">
        <v>26</v>
      </c>
      <c r="E84" s="48" t="s">
        <v>16</v>
      </c>
      <c r="F84" s="48" t="s">
        <v>17</v>
      </c>
      <c r="G84" s="48" t="s">
        <v>18</v>
      </c>
    </row>
    <row r="85" spans="1:7">
      <c r="A85" s="90">
        <v>1</v>
      </c>
      <c r="B85" s="90">
        <v>2</v>
      </c>
      <c r="C85" s="90">
        <v>3</v>
      </c>
      <c r="D85" s="90">
        <v>4</v>
      </c>
      <c r="E85" s="90">
        <v>5</v>
      </c>
      <c r="F85" s="90">
        <v>6</v>
      </c>
      <c r="G85" s="90">
        <v>7</v>
      </c>
    </row>
    <row r="86" spans="1:7" ht="17.25" customHeight="1">
      <c r="A86" s="48"/>
      <c r="B86" s="171" t="s">
        <v>95</v>
      </c>
      <c r="C86" s="171"/>
      <c r="D86" s="203"/>
      <c r="E86" s="48"/>
      <c r="F86" s="48"/>
      <c r="G86" s="48"/>
    </row>
    <row r="87" spans="1:7" ht="29.25" customHeight="1">
      <c r="A87" s="49"/>
      <c r="B87" s="188" t="s">
        <v>130</v>
      </c>
      <c r="C87" s="188"/>
      <c r="D87" s="188"/>
      <c r="E87" s="31"/>
      <c r="F87" s="32"/>
      <c r="G87" s="32"/>
    </row>
    <row r="88" spans="1:7" s="76" customFormat="1" ht="15" customHeight="1">
      <c r="A88" s="83">
        <v>1</v>
      </c>
      <c r="B88" s="84" t="s">
        <v>27</v>
      </c>
      <c r="C88" s="87" t="s">
        <v>83</v>
      </c>
      <c r="D88" s="87" t="s">
        <v>83</v>
      </c>
      <c r="E88" s="85"/>
      <c r="F88" s="86"/>
      <c r="G88" s="86"/>
    </row>
    <row r="89" spans="1:7" ht="34.5" customHeight="1">
      <c r="A89" s="49"/>
      <c r="B89" s="45" t="s">
        <v>115</v>
      </c>
      <c r="C89" s="17" t="s">
        <v>96</v>
      </c>
      <c r="D89" s="34" t="s">
        <v>154</v>
      </c>
      <c r="E89" s="31"/>
      <c r="F89" s="32">
        <f>E43</f>
        <v>860000</v>
      </c>
      <c r="G89" s="32">
        <f>F89</f>
        <v>860000</v>
      </c>
    </row>
    <row r="90" spans="1:7" s="76" customFormat="1" ht="15" customHeight="1">
      <c r="A90" s="83">
        <v>2</v>
      </c>
      <c r="B90" s="84" t="s">
        <v>28</v>
      </c>
      <c r="C90" s="87" t="s">
        <v>83</v>
      </c>
      <c r="D90" s="87" t="s">
        <v>83</v>
      </c>
      <c r="E90" s="85"/>
      <c r="F90" s="86"/>
      <c r="G90" s="86"/>
    </row>
    <row r="91" spans="1:7" ht="31.5" customHeight="1">
      <c r="A91" s="49"/>
      <c r="B91" s="45" t="s">
        <v>116</v>
      </c>
      <c r="C91" s="17" t="s">
        <v>97</v>
      </c>
      <c r="D91" s="17" t="s">
        <v>98</v>
      </c>
      <c r="E91" s="31"/>
      <c r="F91" s="32">
        <v>1</v>
      </c>
      <c r="G91" s="32">
        <f>F91</f>
        <v>1</v>
      </c>
    </row>
    <row r="92" spans="1:7" s="76" customFormat="1" ht="15" customHeight="1">
      <c r="A92" s="83">
        <v>3</v>
      </c>
      <c r="B92" s="84" t="s">
        <v>29</v>
      </c>
      <c r="C92" s="87"/>
      <c r="D92" s="87"/>
      <c r="E92" s="85"/>
      <c r="F92" s="86"/>
      <c r="G92" s="86"/>
    </row>
    <row r="93" spans="1:7" ht="27" customHeight="1">
      <c r="A93" s="49"/>
      <c r="B93" s="46" t="s">
        <v>117</v>
      </c>
      <c r="C93" s="17" t="s">
        <v>89</v>
      </c>
      <c r="D93" s="17" t="s">
        <v>87</v>
      </c>
      <c r="E93" s="31"/>
      <c r="F93" s="32">
        <f>F89/F91</f>
        <v>860000</v>
      </c>
      <c r="G93" s="32">
        <f>F93</f>
        <v>860000</v>
      </c>
    </row>
    <row r="94" spans="1:7" s="76" customFormat="1" ht="15" customHeight="1">
      <c r="A94" s="83">
        <v>4</v>
      </c>
      <c r="B94" s="84" t="s">
        <v>30</v>
      </c>
      <c r="C94" s="87"/>
      <c r="D94" s="87"/>
      <c r="E94" s="85"/>
      <c r="F94" s="86"/>
      <c r="G94" s="86"/>
    </row>
    <row r="95" spans="1:7" ht="38.25" customHeight="1">
      <c r="A95" s="49"/>
      <c r="B95" s="46" t="s">
        <v>118</v>
      </c>
      <c r="C95" s="17" t="s">
        <v>88</v>
      </c>
      <c r="D95" s="17" t="s">
        <v>87</v>
      </c>
      <c r="E95" s="31"/>
      <c r="F95" s="32">
        <v>100</v>
      </c>
      <c r="G95" s="32">
        <f>F95</f>
        <v>100</v>
      </c>
    </row>
    <row r="96" spans="1:7" ht="30" customHeight="1">
      <c r="A96" s="49"/>
      <c r="B96" s="188" t="s">
        <v>131</v>
      </c>
      <c r="C96" s="188"/>
      <c r="D96" s="188"/>
      <c r="E96" s="31"/>
      <c r="F96" s="32"/>
      <c r="G96" s="32"/>
    </row>
    <row r="97" spans="1:7" s="76" customFormat="1" ht="15" customHeight="1">
      <c r="A97" s="83">
        <v>1</v>
      </c>
      <c r="B97" s="84" t="s">
        <v>27</v>
      </c>
      <c r="C97" s="17"/>
      <c r="D97" s="17"/>
      <c r="E97" s="85"/>
      <c r="F97" s="86"/>
      <c r="G97" s="86"/>
    </row>
    <row r="98" spans="1:7" ht="31.5" customHeight="1">
      <c r="A98" s="49"/>
      <c r="B98" s="46" t="s">
        <v>111</v>
      </c>
      <c r="C98" s="17" t="s">
        <v>96</v>
      </c>
      <c r="D98" s="34" t="s">
        <v>154</v>
      </c>
      <c r="E98" s="31"/>
      <c r="F98" s="32">
        <f>E44</f>
        <v>1150000</v>
      </c>
      <c r="G98" s="32">
        <f>F98</f>
        <v>1150000</v>
      </c>
    </row>
    <row r="99" spans="1:7" s="76" customFormat="1" ht="15" customHeight="1">
      <c r="A99" s="83">
        <v>2</v>
      </c>
      <c r="B99" s="84" t="s">
        <v>28</v>
      </c>
      <c r="C99" s="17"/>
      <c r="D99" s="17"/>
      <c r="E99" s="85"/>
      <c r="F99" s="86"/>
      <c r="G99" s="86"/>
    </row>
    <row r="100" spans="1:7" ht="28.5" customHeight="1">
      <c r="A100" s="49"/>
      <c r="B100" s="46" t="s">
        <v>119</v>
      </c>
      <c r="C100" s="17" t="s">
        <v>113</v>
      </c>
      <c r="D100" s="17" t="s">
        <v>105</v>
      </c>
      <c r="E100" s="31"/>
      <c r="F100" s="32">
        <f>F98/F102</f>
        <v>575</v>
      </c>
      <c r="G100" s="32">
        <f>F100</f>
        <v>575</v>
      </c>
    </row>
    <row r="101" spans="1:7" s="76" customFormat="1" ht="15" customHeight="1">
      <c r="A101" s="83">
        <v>3</v>
      </c>
      <c r="B101" s="84" t="s">
        <v>29</v>
      </c>
      <c r="C101" s="17"/>
      <c r="D101" s="17"/>
      <c r="E101" s="85"/>
      <c r="F101" s="86"/>
      <c r="G101" s="86"/>
    </row>
    <row r="102" spans="1:7" ht="30.75" customHeight="1">
      <c r="A102" s="49"/>
      <c r="B102" s="46" t="s">
        <v>120</v>
      </c>
      <c r="C102" s="17" t="s">
        <v>89</v>
      </c>
      <c r="D102" s="17" t="s">
        <v>87</v>
      </c>
      <c r="E102" s="31"/>
      <c r="F102" s="32">
        <v>2000</v>
      </c>
      <c r="G102" s="32">
        <f>F102</f>
        <v>2000</v>
      </c>
    </row>
    <row r="103" spans="1:7" s="76" customFormat="1" ht="15" customHeight="1">
      <c r="A103" s="83">
        <v>4</v>
      </c>
      <c r="B103" s="84" t="s">
        <v>30</v>
      </c>
      <c r="C103" s="17"/>
      <c r="D103" s="17"/>
      <c r="E103" s="85"/>
      <c r="F103" s="86"/>
      <c r="G103" s="86"/>
    </row>
    <row r="104" spans="1:7" ht="35.25" customHeight="1">
      <c r="A104" s="49"/>
      <c r="B104" s="46" t="s">
        <v>112</v>
      </c>
      <c r="C104" s="17" t="s">
        <v>88</v>
      </c>
      <c r="D104" s="17" t="s">
        <v>87</v>
      </c>
      <c r="E104" s="31"/>
      <c r="F104" s="32">
        <v>100</v>
      </c>
      <c r="G104" s="32">
        <f>F104</f>
        <v>100</v>
      </c>
    </row>
    <row r="105" spans="1:7" ht="30" hidden="1" customHeight="1">
      <c r="A105" s="106"/>
      <c r="B105" s="193" t="s">
        <v>132</v>
      </c>
      <c r="C105" s="193"/>
      <c r="D105" s="193"/>
      <c r="E105" s="107"/>
      <c r="F105" s="108"/>
      <c r="G105" s="32"/>
    </row>
    <row r="106" spans="1:7" s="76" customFormat="1" ht="15" hidden="1" customHeight="1">
      <c r="A106" s="109">
        <v>1</v>
      </c>
      <c r="B106" s="110" t="s">
        <v>27</v>
      </c>
      <c r="C106" s="111"/>
      <c r="D106" s="111"/>
      <c r="E106" s="112"/>
      <c r="F106" s="113"/>
      <c r="G106" s="86"/>
    </row>
    <row r="107" spans="1:7" ht="37.5" hidden="1" customHeight="1">
      <c r="A107" s="106"/>
      <c r="B107" s="114" t="s">
        <v>122</v>
      </c>
      <c r="C107" s="111" t="s">
        <v>96</v>
      </c>
      <c r="D107" s="115" t="s">
        <v>154</v>
      </c>
      <c r="E107" s="107"/>
      <c r="F107" s="108"/>
      <c r="G107" s="32">
        <f>F107</f>
        <v>0</v>
      </c>
    </row>
    <row r="108" spans="1:7" s="76" customFormat="1" ht="15" hidden="1" customHeight="1">
      <c r="A108" s="109">
        <v>2</v>
      </c>
      <c r="B108" s="110" t="s">
        <v>28</v>
      </c>
      <c r="C108" s="111"/>
      <c r="D108" s="111"/>
      <c r="E108" s="112"/>
      <c r="F108" s="113"/>
      <c r="G108" s="86"/>
    </row>
    <row r="109" spans="1:7" ht="48" hidden="1" customHeight="1">
      <c r="A109" s="106"/>
      <c r="B109" s="114" t="s">
        <v>123</v>
      </c>
      <c r="C109" s="111" t="s">
        <v>97</v>
      </c>
      <c r="D109" s="111" t="s">
        <v>105</v>
      </c>
      <c r="E109" s="107"/>
      <c r="F109" s="108"/>
      <c r="G109" s="32">
        <f>F109</f>
        <v>0</v>
      </c>
    </row>
    <row r="110" spans="1:7" ht="30" hidden="1" customHeight="1">
      <c r="A110" s="106"/>
      <c r="B110" s="116" t="s">
        <v>133</v>
      </c>
      <c r="C110" s="111" t="s">
        <v>113</v>
      </c>
      <c r="D110" s="111" t="s">
        <v>105</v>
      </c>
      <c r="E110" s="107"/>
      <c r="F110" s="108"/>
      <c r="G110" s="32">
        <f>F110</f>
        <v>0</v>
      </c>
    </row>
    <row r="111" spans="1:7" s="76" customFormat="1" ht="15" hidden="1" customHeight="1">
      <c r="A111" s="109">
        <v>3</v>
      </c>
      <c r="B111" s="110" t="s">
        <v>29</v>
      </c>
      <c r="C111" s="111"/>
      <c r="D111" s="111"/>
      <c r="E111" s="112"/>
      <c r="F111" s="113"/>
      <c r="G111" s="86"/>
    </row>
    <row r="112" spans="1:7" ht="48" hidden="1" customHeight="1">
      <c r="A112" s="106"/>
      <c r="B112" s="114" t="s">
        <v>124</v>
      </c>
      <c r="C112" s="111" t="s">
        <v>89</v>
      </c>
      <c r="D112" s="111" t="s">
        <v>87</v>
      </c>
      <c r="E112" s="107"/>
      <c r="F112" s="108"/>
      <c r="G112" s="32">
        <f>F112</f>
        <v>0</v>
      </c>
    </row>
    <row r="113" spans="1:7" ht="27" hidden="1" customHeight="1">
      <c r="A113" s="106"/>
      <c r="B113" s="116" t="s">
        <v>134</v>
      </c>
      <c r="C113" s="111" t="s">
        <v>89</v>
      </c>
      <c r="D113" s="111" t="s">
        <v>87</v>
      </c>
      <c r="E113" s="107"/>
      <c r="F113" s="108"/>
      <c r="G113" s="32">
        <f>F113</f>
        <v>0</v>
      </c>
    </row>
    <row r="114" spans="1:7" s="76" customFormat="1" ht="15" hidden="1" customHeight="1">
      <c r="A114" s="109">
        <v>4</v>
      </c>
      <c r="B114" s="110" t="s">
        <v>30</v>
      </c>
      <c r="C114" s="111"/>
      <c r="D114" s="111"/>
      <c r="E114" s="112"/>
      <c r="F114" s="113"/>
      <c r="G114" s="86"/>
    </row>
    <row r="115" spans="1:7" ht="45" hidden="1" customHeight="1">
      <c r="A115" s="106"/>
      <c r="B115" s="116" t="s">
        <v>125</v>
      </c>
      <c r="C115" s="111" t="s">
        <v>88</v>
      </c>
      <c r="D115" s="111" t="s">
        <v>87</v>
      </c>
      <c r="E115" s="107"/>
      <c r="F115" s="108"/>
      <c r="G115" s="32">
        <f>F115</f>
        <v>0</v>
      </c>
    </row>
    <row r="116" spans="1:7" ht="45.75" hidden="1" customHeight="1">
      <c r="A116" s="106"/>
      <c r="B116" s="193" t="s">
        <v>155</v>
      </c>
      <c r="C116" s="193"/>
      <c r="D116" s="193"/>
      <c r="E116" s="107"/>
      <c r="F116" s="108"/>
      <c r="G116" s="32"/>
    </row>
    <row r="117" spans="1:7" s="76" customFormat="1" ht="15" hidden="1" customHeight="1">
      <c r="A117" s="109">
        <v>1</v>
      </c>
      <c r="B117" s="117" t="s">
        <v>27</v>
      </c>
      <c r="C117" s="111"/>
      <c r="D117" s="111"/>
      <c r="E117" s="112"/>
      <c r="F117" s="113"/>
      <c r="G117" s="86"/>
    </row>
    <row r="118" spans="1:7" ht="70.5" hidden="1" customHeight="1">
      <c r="A118" s="106"/>
      <c r="B118" s="114" t="s">
        <v>137</v>
      </c>
      <c r="C118" s="111" t="s">
        <v>96</v>
      </c>
      <c r="D118" s="115" t="s">
        <v>285</v>
      </c>
      <c r="E118" s="107"/>
      <c r="F118" s="108"/>
      <c r="G118" s="32">
        <f>F118</f>
        <v>0</v>
      </c>
    </row>
    <row r="119" spans="1:7" s="76" customFormat="1" ht="15" hidden="1" customHeight="1">
      <c r="A119" s="109">
        <v>2</v>
      </c>
      <c r="B119" s="117" t="s">
        <v>28</v>
      </c>
      <c r="C119" s="111"/>
      <c r="D119" s="111"/>
      <c r="E119" s="112"/>
      <c r="F119" s="113"/>
      <c r="G119" s="86"/>
    </row>
    <row r="120" spans="1:7" ht="62.25" hidden="1" customHeight="1">
      <c r="A120" s="106"/>
      <c r="B120" s="114" t="s">
        <v>136</v>
      </c>
      <c r="C120" s="111" t="s">
        <v>97</v>
      </c>
      <c r="D120" s="111" t="s">
        <v>105</v>
      </c>
      <c r="E120" s="107"/>
      <c r="F120" s="108"/>
      <c r="G120" s="32">
        <f>F120</f>
        <v>0</v>
      </c>
    </row>
    <row r="121" spans="1:7" s="76" customFormat="1" ht="15" hidden="1" customHeight="1">
      <c r="A121" s="109">
        <v>3</v>
      </c>
      <c r="B121" s="117" t="s">
        <v>29</v>
      </c>
      <c r="C121" s="111"/>
      <c r="D121" s="111"/>
      <c r="E121" s="112"/>
      <c r="F121" s="113"/>
      <c r="G121" s="86"/>
    </row>
    <row r="122" spans="1:7" ht="49.5" hidden="1" customHeight="1">
      <c r="A122" s="106"/>
      <c r="B122" s="114" t="s">
        <v>138</v>
      </c>
      <c r="C122" s="111" t="s">
        <v>89</v>
      </c>
      <c r="D122" s="111" t="s">
        <v>87</v>
      </c>
      <c r="E122" s="107"/>
      <c r="F122" s="108"/>
      <c r="G122" s="32">
        <f>F122</f>
        <v>0</v>
      </c>
    </row>
    <row r="123" spans="1:7" s="76" customFormat="1" ht="15" hidden="1" customHeight="1">
      <c r="A123" s="109">
        <v>4</v>
      </c>
      <c r="B123" s="117" t="s">
        <v>30</v>
      </c>
      <c r="C123" s="111"/>
      <c r="D123" s="111"/>
      <c r="E123" s="112"/>
      <c r="F123" s="113"/>
      <c r="G123" s="86"/>
    </row>
    <row r="124" spans="1:7" ht="36.75" hidden="1" customHeight="1">
      <c r="A124" s="106"/>
      <c r="B124" s="114" t="s">
        <v>139</v>
      </c>
      <c r="C124" s="111" t="s">
        <v>88</v>
      </c>
      <c r="D124" s="111" t="s">
        <v>87</v>
      </c>
      <c r="E124" s="107"/>
      <c r="F124" s="108"/>
      <c r="G124" s="32">
        <f>F124</f>
        <v>0</v>
      </c>
    </row>
    <row r="125" spans="1:7" ht="28.5" hidden="1" customHeight="1">
      <c r="A125" s="106"/>
      <c r="B125" s="193" t="s">
        <v>286</v>
      </c>
      <c r="C125" s="193"/>
      <c r="D125" s="193"/>
      <c r="E125" s="107"/>
      <c r="F125" s="108"/>
      <c r="G125" s="32"/>
    </row>
    <row r="126" spans="1:7" s="76" customFormat="1" ht="15" hidden="1" customHeight="1">
      <c r="A126" s="109">
        <v>1</v>
      </c>
      <c r="B126" s="110" t="s">
        <v>27</v>
      </c>
      <c r="C126" s="111"/>
      <c r="D126" s="111"/>
      <c r="E126" s="112"/>
      <c r="F126" s="113"/>
      <c r="G126" s="86"/>
    </row>
    <row r="127" spans="1:7" ht="33.75" hidden="1" customHeight="1">
      <c r="A127" s="106"/>
      <c r="B127" s="114" t="s">
        <v>140</v>
      </c>
      <c r="C127" s="111" t="s">
        <v>96</v>
      </c>
      <c r="D127" s="115" t="s">
        <v>154</v>
      </c>
      <c r="E127" s="107"/>
      <c r="F127" s="108"/>
      <c r="G127" s="32">
        <f>F127</f>
        <v>0</v>
      </c>
    </row>
    <row r="128" spans="1:7" s="76" customFormat="1" ht="15" hidden="1" customHeight="1">
      <c r="A128" s="109">
        <v>2</v>
      </c>
      <c r="B128" s="110" t="s">
        <v>28</v>
      </c>
      <c r="C128" s="111"/>
      <c r="D128" s="111"/>
      <c r="E128" s="112"/>
      <c r="F128" s="113"/>
      <c r="G128" s="86"/>
    </row>
    <row r="129" spans="1:7" ht="27.75" hidden="1" customHeight="1">
      <c r="A129" s="106"/>
      <c r="B129" s="118" t="s">
        <v>141</v>
      </c>
      <c r="C129" s="111" t="s">
        <v>97</v>
      </c>
      <c r="D129" s="111" t="s">
        <v>105</v>
      </c>
      <c r="E129" s="107"/>
      <c r="F129" s="108"/>
      <c r="G129" s="32">
        <f>F129</f>
        <v>0</v>
      </c>
    </row>
    <row r="130" spans="1:7" s="76" customFormat="1" ht="15" hidden="1" customHeight="1">
      <c r="A130" s="109">
        <v>3</v>
      </c>
      <c r="B130" s="110" t="s">
        <v>29</v>
      </c>
      <c r="C130" s="111"/>
      <c r="D130" s="111"/>
      <c r="E130" s="112"/>
      <c r="F130" s="113"/>
      <c r="G130" s="86"/>
    </row>
    <row r="131" spans="1:7" ht="31.5" hidden="1" customHeight="1">
      <c r="A131" s="106"/>
      <c r="B131" s="118" t="s">
        <v>141</v>
      </c>
      <c r="C131" s="111" t="s">
        <v>89</v>
      </c>
      <c r="D131" s="111" t="s">
        <v>87</v>
      </c>
      <c r="E131" s="107"/>
      <c r="F131" s="108"/>
      <c r="G131" s="32">
        <f>F131</f>
        <v>0</v>
      </c>
    </row>
    <row r="132" spans="1:7" s="76" customFormat="1" ht="15" hidden="1" customHeight="1">
      <c r="A132" s="109">
        <v>4</v>
      </c>
      <c r="B132" s="110" t="s">
        <v>30</v>
      </c>
      <c r="C132" s="111"/>
      <c r="D132" s="111"/>
      <c r="E132" s="112"/>
      <c r="F132" s="113"/>
      <c r="G132" s="86"/>
    </row>
    <row r="133" spans="1:7" ht="30.75" hidden="1" customHeight="1">
      <c r="A133" s="106"/>
      <c r="B133" s="114" t="s">
        <v>142</v>
      </c>
      <c r="C133" s="111" t="s">
        <v>88</v>
      </c>
      <c r="D133" s="111" t="s">
        <v>87</v>
      </c>
      <c r="E133" s="107"/>
      <c r="F133" s="108"/>
      <c r="G133" s="32">
        <f>F133</f>
        <v>0</v>
      </c>
    </row>
    <row r="134" spans="1:7" ht="32.25" hidden="1" customHeight="1">
      <c r="A134" s="106"/>
      <c r="B134" s="193" t="s">
        <v>143</v>
      </c>
      <c r="C134" s="193"/>
      <c r="D134" s="193"/>
      <c r="E134" s="107"/>
      <c r="F134" s="108"/>
      <c r="G134" s="32"/>
    </row>
    <row r="135" spans="1:7" s="76" customFormat="1" ht="15" hidden="1" customHeight="1">
      <c r="A135" s="109">
        <v>1</v>
      </c>
      <c r="B135" s="117" t="s">
        <v>27</v>
      </c>
      <c r="C135" s="111"/>
      <c r="D135" s="111"/>
      <c r="E135" s="112"/>
      <c r="F135" s="113"/>
      <c r="G135" s="86"/>
    </row>
    <row r="136" spans="1:7" ht="45" hidden="1" customHeight="1">
      <c r="A136" s="106"/>
      <c r="B136" s="114" t="s">
        <v>144</v>
      </c>
      <c r="C136" s="119" t="s">
        <v>96</v>
      </c>
      <c r="D136" s="115" t="s">
        <v>154</v>
      </c>
      <c r="E136" s="107"/>
      <c r="F136" s="108"/>
      <c r="G136" s="32">
        <f>F136</f>
        <v>0</v>
      </c>
    </row>
    <row r="137" spans="1:7" s="76" customFormat="1" ht="15" hidden="1" customHeight="1">
      <c r="A137" s="109">
        <v>2</v>
      </c>
      <c r="B137" s="110" t="s">
        <v>28</v>
      </c>
      <c r="C137" s="120"/>
      <c r="D137" s="120"/>
      <c r="E137" s="112"/>
      <c r="F137" s="113"/>
      <c r="G137" s="86"/>
    </row>
    <row r="138" spans="1:7" ht="59.25" hidden="1" customHeight="1">
      <c r="A138" s="106"/>
      <c r="B138" s="114" t="s">
        <v>145</v>
      </c>
      <c r="C138" s="121" t="s">
        <v>97</v>
      </c>
      <c r="D138" s="111" t="s">
        <v>105</v>
      </c>
      <c r="E138" s="107"/>
      <c r="F138" s="108"/>
      <c r="G138" s="32">
        <f>F138</f>
        <v>0</v>
      </c>
    </row>
    <row r="139" spans="1:7" ht="49.5" hidden="1" customHeight="1">
      <c r="A139" s="106"/>
      <c r="B139" s="118" t="s">
        <v>150</v>
      </c>
      <c r="C139" s="121" t="s">
        <v>113</v>
      </c>
      <c r="D139" s="111" t="s">
        <v>105</v>
      </c>
      <c r="E139" s="107"/>
      <c r="F139" s="108"/>
      <c r="G139" s="32">
        <f>F139</f>
        <v>0</v>
      </c>
    </row>
    <row r="140" spans="1:7" s="76" customFormat="1" ht="15" hidden="1" customHeight="1">
      <c r="A140" s="109">
        <v>3</v>
      </c>
      <c r="B140" s="110" t="s">
        <v>29</v>
      </c>
      <c r="C140" s="111"/>
      <c r="D140" s="111"/>
      <c r="E140" s="112"/>
      <c r="F140" s="113"/>
      <c r="G140" s="86"/>
    </row>
    <row r="141" spans="1:7" ht="55.5" hidden="1" customHeight="1">
      <c r="A141" s="106"/>
      <c r="B141" s="114" t="s">
        <v>147</v>
      </c>
      <c r="C141" s="121" t="s">
        <v>89</v>
      </c>
      <c r="D141" s="111" t="s">
        <v>148</v>
      </c>
      <c r="E141" s="107"/>
      <c r="F141" s="108"/>
      <c r="G141" s="32">
        <f>F141</f>
        <v>0</v>
      </c>
    </row>
    <row r="142" spans="1:7" ht="39" hidden="1" customHeight="1">
      <c r="A142" s="106"/>
      <c r="B142" s="118" t="s">
        <v>146</v>
      </c>
      <c r="C142" s="121" t="s">
        <v>89</v>
      </c>
      <c r="D142" s="111" t="s">
        <v>148</v>
      </c>
      <c r="E142" s="107"/>
      <c r="F142" s="108"/>
      <c r="G142" s="32">
        <f>F142</f>
        <v>0</v>
      </c>
    </row>
    <row r="143" spans="1:7" s="76" customFormat="1" ht="15" hidden="1" customHeight="1">
      <c r="A143" s="109">
        <v>4</v>
      </c>
      <c r="B143" s="110" t="s">
        <v>30</v>
      </c>
      <c r="C143" s="120"/>
      <c r="D143" s="120"/>
      <c r="E143" s="112"/>
      <c r="F143" s="113"/>
      <c r="G143" s="86"/>
    </row>
    <row r="144" spans="1:7" ht="43.5" hidden="1" customHeight="1">
      <c r="A144" s="106"/>
      <c r="B144" s="114" t="s">
        <v>149</v>
      </c>
      <c r="C144" s="119" t="s">
        <v>88</v>
      </c>
      <c r="D144" s="122" t="s">
        <v>148</v>
      </c>
      <c r="E144" s="107"/>
      <c r="F144" s="108"/>
      <c r="G144" s="32">
        <f>F144</f>
        <v>0</v>
      </c>
    </row>
    <row r="145" spans="1:7" ht="33.75" hidden="1" customHeight="1">
      <c r="A145" s="106"/>
      <c r="B145" s="193" t="s">
        <v>151</v>
      </c>
      <c r="C145" s="193"/>
      <c r="D145" s="193"/>
      <c r="E145" s="107"/>
      <c r="F145" s="108"/>
      <c r="G145" s="32"/>
    </row>
    <row r="146" spans="1:7" s="76" customFormat="1" ht="15" hidden="1" customHeight="1">
      <c r="A146" s="109">
        <v>1</v>
      </c>
      <c r="B146" s="117" t="s">
        <v>27</v>
      </c>
      <c r="C146" s="111"/>
      <c r="D146" s="111"/>
      <c r="E146" s="112"/>
      <c r="F146" s="113"/>
      <c r="G146" s="86"/>
    </row>
    <row r="147" spans="1:7" ht="44.25" hidden="1" customHeight="1">
      <c r="A147" s="106"/>
      <c r="B147" s="118" t="s">
        <v>152</v>
      </c>
      <c r="C147" s="111" t="s">
        <v>96</v>
      </c>
      <c r="D147" s="115" t="s">
        <v>285</v>
      </c>
      <c r="E147" s="107"/>
      <c r="F147" s="108"/>
      <c r="G147" s="32">
        <f>F147</f>
        <v>0</v>
      </c>
    </row>
    <row r="148" spans="1:7" s="76" customFormat="1" ht="15" hidden="1" customHeight="1">
      <c r="A148" s="109">
        <v>2</v>
      </c>
      <c r="B148" s="117" t="s">
        <v>28</v>
      </c>
      <c r="C148" s="111"/>
      <c r="D148" s="111"/>
      <c r="E148" s="112"/>
      <c r="F148" s="113"/>
      <c r="G148" s="86"/>
    </row>
    <row r="149" spans="1:7" ht="56.25" hidden="1" customHeight="1">
      <c r="A149" s="106"/>
      <c r="B149" s="114" t="s">
        <v>293</v>
      </c>
      <c r="C149" s="121" t="s">
        <v>97</v>
      </c>
      <c r="D149" s="111" t="s">
        <v>105</v>
      </c>
      <c r="E149" s="107"/>
      <c r="F149" s="108"/>
      <c r="G149" s="32">
        <f>F149</f>
        <v>0</v>
      </c>
    </row>
    <row r="150" spans="1:7" s="76" customFormat="1" ht="15" hidden="1" customHeight="1">
      <c r="A150" s="109">
        <v>3</v>
      </c>
      <c r="B150" s="110" t="s">
        <v>29</v>
      </c>
      <c r="C150" s="111"/>
      <c r="D150" s="111"/>
      <c r="E150" s="112"/>
      <c r="F150" s="113"/>
      <c r="G150" s="86"/>
    </row>
    <row r="151" spans="1:7" ht="48.75" hidden="1" customHeight="1">
      <c r="A151" s="106"/>
      <c r="B151" s="114" t="s">
        <v>294</v>
      </c>
      <c r="C151" s="121" t="s">
        <v>89</v>
      </c>
      <c r="D151" s="111" t="s">
        <v>148</v>
      </c>
      <c r="E151" s="107"/>
      <c r="F151" s="108"/>
      <c r="G151" s="32">
        <f>F151</f>
        <v>0</v>
      </c>
    </row>
    <row r="152" spans="1:7" s="76" customFormat="1" ht="15" hidden="1" customHeight="1">
      <c r="A152" s="109">
        <v>4</v>
      </c>
      <c r="B152" s="110" t="s">
        <v>30</v>
      </c>
      <c r="C152" s="120"/>
      <c r="D152" s="120"/>
      <c r="E152" s="112"/>
      <c r="F152" s="113"/>
      <c r="G152" s="86"/>
    </row>
    <row r="153" spans="1:7" ht="43.5" hidden="1" customHeight="1">
      <c r="A153" s="106"/>
      <c r="B153" s="114" t="s">
        <v>153</v>
      </c>
      <c r="C153" s="119" t="s">
        <v>88</v>
      </c>
      <c r="D153" s="122" t="s">
        <v>148</v>
      </c>
      <c r="E153" s="107"/>
      <c r="F153" s="108"/>
      <c r="G153" s="32">
        <f>F153</f>
        <v>0</v>
      </c>
    </row>
    <row r="154" spans="1:7" ht="35.25" hidden="1" customHeight="1">
      <c r="A154" s="106"/>
      <c r="B154" s="193" t="s">
        <v>288</v>
      </c>
      <c r="C154" s="193"/>
      <c r="D154" s="193"/>
      <c r="E154" s="107"/>
      <c r="F154" s="108"/>
      <c r="G154" s="32"/>
    </row>
    <row r="155" spans="1:7" s="76" customFormat="1" ht="15" hidden="1" customHeight="1">
      <c r="A155" s="109">
        <v>1</v>
      </c>
      <c r="B155" s="117" t="s">
        <v>27</v>
      </c>
      <c r="C155" s="111"/>
      <c r="D155" s="111"/>
      <c r="E155" s="112"/>
      <c r="F155" s="113"/>
      <c r="G155" s="86"/>
    </row>
    <row r="156" spans="1:7" ht="28.5" hidden="1" customHeight="1">
      <c r="A156" s="106"/>
      <c r="B156" s="118" t="s">
        <v>158</v>
      </c>
      <c r="C156" s="111" t="s">
        <v>96</v>
      </c>
      <c r="D156" s="123" t="s">
        <v>159</v>
      </c>
      <c r="E156" s="107"/>
      <c r="F156" s="108"/>
      <c r="G156" s="32">
        <f>F156</f>
        <v>0</v>
      </c>
    </row>
    <row r="157" spans="1:7" s="76" customFormat="1" ht="15" hidden="1" customHeight="1">
      <c r="A157" s="109">
        <v>2</v>
      </c>
      <c r="B157" s="117" t="s">
        <v>28</v>
      </c>
      <c r="C157" s="111"/>
      <c r="D157" s="111"/>
      <c r="E157" s="112"/>
      <c r="F157" s="113"/>
      <c r="G157" s="86"/>
    </row>
    <row r="158" spans="1:7" ht="39.75" hidden="1" customHeight="1">
      <c r="A158" s="106"/>
      <c r="B158" s="118" t="s">
        <v>161</v>
      </c>
      <c r="C158" s="111" t="s">
        <v>97</v>
      </c>
      <c r="D158" s="111" t="s">
        <v>105</v>
      </c>
      <c r="E158" s="107"/>
      <c r="F158" s="108"/>
      <c r="G158" s="32">
        <f>F158</f>
        <v>0</v>
      </c>
    </row>
    <row r="159" spans="1:7" s="76" customFormat="1" ht="15" hidden="1" customHeight="1">
      <c r="A159" s="109">
        <v>3</v>
      </c>
      <c r="B159" s="117" t="s">
        <v>29</v>
      </c>
      <c r="C159" s="111"/>
      <c r="D159" s="111"/>
      <c r="E159" s="112"/>
      <c r="F159" s="113"/>
      <c r="G159" s="86"/>
    </row>
    <row r="160" spans="1:7" ht="42.75" hidden="1" customHeight="1">
      <c r="A160" s="106"/>
      <c r="B160" s="118" t="s">
        <v>162</v>
      </c>
      <c r="C160" s="111" t="s">
        <v>89</v>
      </c>
      <c r="D160" s="111" t="s">
        <v>87</v>
      </c>
      <c r="E160" s="107"/>
      <c r="F160" s="108"/>
      <c r="G160" s="32">
        <f>F160</f>
        <v>0</v>
      </c>
    </row>
    <row r="161" spans="1:7" s="76" customFormat="1" ht="15" hidden="1" customHeight="1">
      <c r="A161" s="109">
        <v>4</v>
      </c>
      <c r="B161" s="117" t="s">
        <v>30</v>
      </c>
      <c r="C161" s="111"/>
      <c r="D161" s="111"/>
      <c r="E161" s="112"/>
      <c r="F161" s="113"/>
      <c r="G161" s="86"/>
    </row>
    <row r="162" spans="1:7" ht="34.5" hidden="1" customHeight="1">
      <c r="A162" s="106"/>
      <c r="B162" s="118" t="s">
        <v>160</v>
      </c>
      <c r="C162" s="111" t="s">
        <v>88</v>
      </c>
      <c r="D162" s="111" t="s">
        <v>87</v>
      </c>
      <c r="E162" s="107"/>
      <c r="F162" s="108"/>
      <c r="G162" s="32">
        <f>F162</f>
        <v>0</v>
      </c>
    </row>
    <row r="163" spans="1:7" ht="27" hidden="1" customHeight="1">
      <c r="A163" s="106"/>
      <c r="B163" s="193" t="s">
        <v>287</v>
      </c>
      <c r="C163" s="193"/>
      <c r="D163" s="193"/>
      <c r="E163" s="107"/>
      <c r="F163" s="108"/>
      <c r="G163" s="32"/>
    </row>
    <row r="164" spans="1:7" s="76" customFormat="1" ht="15" hidden="1" customHeight="1">
      <c r="A164" s="109">
        <v>1</v>
      </c>
      <c r="B164" s="117" t="s">
        <v>27</v>
      </c>
      <c r="C164" s="111"/>
      <c r="D164" s="111"/>
      <c r="E164" s="112"/>
      <c r="F164" s="113"/>
      <c r="G164" s="86"/>
    </row>
    <row r="165" spans="1:7" ht="30" hidden="1" customHeight="1">
      <c r="A165" s="106"/>
      <c r="B165" s="118" t="s">
        <v>163</v>
      </c>
      <c r="C165" s="111" t="s">
        <v>96</v>
      </c>
      <c r="D165" s="111" t="s">
        <v>159</v>
      </c>
      <c r="E165" s="107"/>
      <c r="F165" s="108"/>
      <c r="G165" s="32">
        <f>F165</f>
        <v>0</v>
      </c>
    </row>
    <row r="166" spans="1:7" s="76" customFormat="1" ht="15" hidden="1" customHeight="1">
      <c r="A166" s="109">
        <v>2</v>
      </c>
      <c r="B166" s="117" t="s">
        <v>28</v>
      </c>
      <c r="C166" s="111"/>
      <c r="D166" s="111"/>
      <c r="E166" s="112"/>
      <c r="F166" s="113"/>
      <c r="G166" s="86"/>
    </row>
    <row r="167" spans="1:7" ht="39" hidden="1" customHeight="1">
      <c r="A167" s="106"/>
      <c r="B167" s="118" t="s">
        <v>165</v>
      </c>
      <c r="C167" s="111" t="s">
        <v>97</v>
      </c>
      <c r="D167" s="111" t="s">
        <v>105</v>
      </c>
      <c r="E167" s="107"/>
      <c r="F167" s="108"/>
      <c r="G167" s="32">
        <f>F167</f>
        <v>0</v>
      </c>
    </row>
    <row r="168" spans="1:7" s="76" customFormat="1" ht="15" hidden="1" customHeight="1">
      <c r="A168" s="109">
        <v>3</v>
      </c>
      <c r="B168" s="117" t="s">
        <v>29</v>
      </c>
      <c r="C168" s="111"/>
      <c r="D168" s="111"/>
      <c r="E168" s="112"/>
      <c r="F168" s="113"/>
      <c r="G168" s="86"/>
    </row>
    <row r="169" spans="1:7" ht="41.25" hidden="1" customHeight="1">
      <c r="A169" s="106"/>
      <c r="B169" s="118" t="s">
        <v>166</v>
      </c>
      <c r="C169" s="111" t="s">
        <v>89</v>
      </c>
      <c r="D169" s="111" t="s">
        <v>87</v>
      </c>
      <c r="E169" s="107"/>
      <c r="F169" s="108"/>
      <c r="G169" s="32">
        <f>F169</f>
        <v>0</v>
      </c>
    </row>
    <row r="170" spans="1:7" s="76" customFormat="1" ht="15" hidden="1" customHeight="1">
      <c r="A170" s="109">
        <v>4</v>
      </c>
      <c r="B170" s="117" t="s">
        <v>30</v>
      </c>
      <c r="C170" s="111"/>
      <c r="D170" s="111"/>
      <c r="E170" s="112"/>
      <c r="F170" s="113"/>
      <c r="G170" s="86"/>
    </row>
    <row r="171" spans="1:7" ht="33" hidden="1" customHeight="1">
      <c r="A171" s="106"/>
      <c r="B171" s="118" t="s">
        <v>164</v>
      </c>
      <c r="C171" s="111" t="s">
        <v>88</v>
      </c>
      <c r="D171" s="111" t="s">
        <v>87</v>
      </c>
      <c r="E171" s="107"/>
      <c r="F171" s="108"/>
      <c r="G171" s="32">
        <f>F171</f>
        <v>0</v>
      </c>
    </row>
    <row r="172" spans="1:7" ht="29.25" hidden="1" customHeight="1">
      <c r="A172" s="106"/>
      <c r="B172" s="193" t="s">
        <v>171</v>
      </c>
      <c r="C172" s="193"/>
      <c r="D172" s="193"/>
      <c r="E172" s="107"/>
      <c r="F172" s="108"/>
      <c r="G172" s="32"/>
    </row>
    <row r="173" spans="1:7" s="76" customFormat="1" ht="15" hidden="1" customHeight="1">
      <c r="A173" s="109">
        <v>1</v>
      </c>
      <c r="B173" s="110" t="s">
        <v>27</v>
      </c>
      <c r="C173" s="111"/>
      <c r="D173" s="111"/>
      <c r="E173" s="112"/>
      <c r="F173" s="113"/>
      <c r="G173" s="86"/>
    </row>
    <row r="174" spans="1:7" ht="33" hidden="1" customHeight="1">
      <c r="A174" s="106"/>
      <c r="B174" s="114" t="s">
        <v>169</v>
      </c>
      <c r="C174" s="111" t="s">
        <v>96</v>
      </c>
      <c r="D174" s="111" t="s">
        <v>159</v>
      </c>
      <c r="E174" s="107"/>
      <c r="F174" s="108"/>
      <c r="G174" s="32">
        <f>F174</f>
        <v>0</v>
      </c>
    </row>
    <row r="175" spans="1:7" s="76" customFormat="1" ht="15" hidden="1" customHeight="1">
      <c r="A175" s="109">
        <v>2</v>
      </c>
      <c r="B175" s="110" t="s">
        <v>28</v>
      </c>
      <c r="C175" s="111"/>
      <c r="D175" s="111"/>
      <c r="E175" s="112"/>
      <c r="F175" s="113"/>
      <c r="G175" s="86"/>
    </row>
    <row r="176" spans="1:7" ht="45.75" hidden="1" customHeight="1">
      <c r="A176" s="106"/>
      <c r="B176" s="114" t="s">
        <v>279</v>
      </c>
      <c r="C176" s="111" t="s">
        <v>97</v>
      </c>
      <c r="D176" s="111" t="s">
        <v>105</v>
      </c>
      <c r="E176" s="107"/>
      <c r="F176" s="108"/>
      <c r="G176" s="32">
        <f>F176</f>
        <v>0</v>
      </c>
    </row>
    <row r="177" spans="1:7" s="76" customFormat="1" ht="15" hidden="1" customHeight="1">
      <c r="A177" s="109">
        <v>3</v>
      </c>
      <c r="B177" s="110" t="s">
        <v>29</v>
      </c>
      <c r="C177" s="111"/>
      <c r="D177" s="111"/>
      <c r="E177" s="112"/>
      <c r="F177" s="113"/>
      <c r="G177" s="86"/>
    </row>
    <row r="178" spans="1:7" ht="40.5" hidden="1" customHeight="1">
      <c r="A178" s="106"/>
      <c r="B178" s="114" t="s">
        <v>172</v>
      </c>
      <c r="C178" s="111" t="s">
        <v>89</v>
      </c>
      <c r="D178" s="111" t="s">
        <v>87</v>
      </c>
      <c r="E178" s="107"/>
      <c r="F178" s="108"/>
      <c r="G178" s="32">
        <f>F178</f>
        <v>0</v>
      </c>
    </row>
    <row r="179" spans="1:7" s="76" customFormat="1" ht="15" hidden="1" customHeight="1">
      <c r="A179" s="109">
        <v>4</v>
      </c>
      <c r="B179" s="110" t="s">
        <v>30</v>
      </c>
      <c r="C179" s="111"/>
      <c r="D179" s="111"/>
      <c r="E179" s="112"/>
      <c r="F179" s="113"/>
      <c r="G179" s="86"/>
    </row>
    <row r="180" spans="1:7" ht="36" hidden="1" customHeight="1">
      <c r="A180" s="106"/>
      <c r="B180" s="116" t="s">
        <v>170</v>
      </c>
      <c r="C180" s="111" t="s">
        <v>88</v>
      </c>
      <c r="D180" s="111" t="s">
        <v>87</v>
      </c>
      <c r="E180" s="107"/>
      <c r="F180" s="108"/>
      <c r="G180" s="32">
        <f>F180</f>
        <v>0</v>
      </c>
    </row>
    <row r="181" spans="1:7" ht="31.5" hidden="1" customHeight="1">
      <c r="A181" s="106"/>
      <c r="B181" s="193" t="s">
        <v>275</v>
      </c>
      <c r="C181" s="193"/>
      <c r="D181" s="193"/>
      <c r="E181" s="107"/>
      <c r="F181" s="108"/>
      <c r="G181" s="32"/>
    </row>
    <row r="182" spans="1:7" s="76" customFormat="1" ht="15" hidden="1" customHeight="1">
      <c r="A182" s="109">
        <v>1</v>
      </c>
      <c r="B182" s="117" t="s">
        <v>27</v>
      </c>
      <c r="C182" s="111"/>
      <c r="D182" s="111"/>
      <c r="E182" s="112"/>
      <c r="F182" s="113"/>
      <c r="G182" s="86"/>
    </row>
    <row r="183" spans="1:7" ht="37.5" hidden="1" customHeight="1">
      <c r="A183" s="106"/>
      <c r="B183" s="118" t="s">
        <v>276</v>
      </c>
      <c r="C183" s="111" t="s">
        <v>96</v>
      </c>
      <c r="D183" s="111" t="s">
        <v>159</v>
      </c>
      <c r="E183" s="107"/>
      <c r="F183" s="108"/>
      <c r="G183" s="32">
        <f>F183</f>
        <v>0</v>
      </c>
    </row>
    <row r="184" spans="1:7" s="76" customFormat="1" ht="15" hidden="1" customHeight="1">
      <c r="A184" s="109">
        <v>2</v>
      </c>
      <c r="B184" s="117" t="s">
        <v>28</v>
      </c>
      <c r="C184" s="111"/>
      <c r="D184" s="111"/>
      <c r="E184" s="112"/>
      <c r="F184" s="113"/>
      <c r="G184" s="86"/>
    </row>
    <row r="185" spans="1:7" ht="33" hidden="1" customHeight="1">
      <c r="A185" s="106"/>
      <c r="B185" s="118" t="s">
        <v>277</v>
      </c>
      <c r="C185" s="111" t="s">
        <v>113</v>
      </c>
      <c r="D185" s="111" t="s">
        <v>105</v>
      </c>
      <c r="E185" s="107"/>
      <c r="F185" s="108"/>
      <c r="G185" s="32">
        <f>F185</f>
        <v>0</v>
      </c>
    </row>
    <row r="186" spans="1:7" s="76" customFormat="1" ht="15" hidden="1" customHeight="1">
      <c r="A186" s="109">
        <v>3</v>
      </c>
      <c r="B186" s="117" t="s">
        <v>29</v>
      </c>
      <c r="C186" s="111"/>
      <c r="D186" s="111"/>
      <c r="E186" s="112"/>
      <c r="F186" s="113"/>
      <c r="G186" s="86"/>
    </row>
    <row r="187" spans="1:7" ht="27.75" hidden="1" customHeight="1">
      <c r="A187" s="106"/>
      <c r="B187" s="118" t="s">
        <v>173</v>
      </c>
      <c r="C187" s="111" t="s">
        <v>89</v>
      </c>
      <c r="D187" s="111" t="s">
        <v>87</v>
      </c>
      <c r="E187" s="107"/>
      <c r="F187" s="105"/>
      <c r="G187" s="25">
        <f>F187</f>
        <v>0</v>
      </c>
    </row>
    <row r="188" spans="1:7" s="76" customFormat="1" ht="15" hidden="1" customHeight="1">
      <c r="A188" s="109">
        <v>4</v>
      </c>
      <c r="B188" s="117" t="s">
        <v>30</v>
      </c>
      <c r="C188" s="111"/>
      <c r="D188" s="111"/>
      <c r="E188" s="112"/>
      <c r="F188" s="113"/>
      <c r="G188" s="86"/>
    </row>
    <row r="189" spans="1:7" ht="33" hidden="1" customHeight="1">
      <c r="A189" s="106"/>
      <c r="B189" s="118" t="s">
        <v>278</v>
      </c>
      <c r="C189" s="111" t="s">
        <v>88</v>
      </c>
      <c r="D189" s="111" t="s">
        <v>87</v>
      </c>
      <c r="E189" s="107"/>
      <c r="F189" s="108"/>
      <c r="G189" s="32">
        <f>F189</f>
        <v>0</v>
      </c>
    </row>
    <row r="190" spans="1:7" ht="20.25" customHeight="1">
      <c r="A190" s="96"/>
      <c r="B190" s="196" t="s">
        <v>188</v>
      </c>
      <c r="C190" s="196"/>
      <c r="D190" s="196"/>
      <c r="E190" s="31"/>
      <c r="F190" s="62">
        <f>F193+F202+F211+F220+F229+F238+F247+F256+F265+F274+F283+F292+F301+F310+F319</f>
        <v>4510000</v>
      </c>
      <c r="G190" s="62">
        <f>F190</f>
        <v>4510000</v>
      </c>
    </row>
    <row r="191" spans="1:7" ht="33.75" customHeight="1">
      <c r="A191" s="63"/>
      <c r="B191" s="180" t="s">
        <v>190</v>
      </c>
      <c r="C191" s="180"/>
      <c r="D191" s="180"/>
      <c r="E191" s="180"/>
      <c r="F191" s="64"/>
      <c r="G191" s="65"/>
    </row>
    <row r="192" spans="1:7" s="76" customFormat="1" ht="15" customHeight="1">
      <c r="A192" s="79">
        <v>1</v>
      </c>
      <c r="B192" s="82" t="s">
        <v>27</v>
      </c>
      <c r="C192" s="69"/>
      <c r="D192" s="69"/>
      <c r="E192" s="80"/>
      <c r="F192" s="80"/>
      <c r="G192" s="80"/>
    </row>
    <row r="193" spans="1:7" ht="48.75" customHeight="1">
      <c r="A193" s="63"/>
      <c r="B193" s="88" t="s">
        <v>189</v>
      </c>
      <c r="C193" s="68" t="s">
        <v>89</v>
      </c>
      <c r="D193" s="69" t="s">
        <v>178</v>
      </c>
      <c r="E193" s="67"/>
      <c r="F193" s="64">
        <f>500000</f>
        <v>500000</v>
      </c>
      <c r="G193" s="64">
        <f>F193</f>
        <v>500000</v>
      </c>
    </row>
    <row r="194" spans="1:7" s="76" customFormat="1" ht="15" customHeight="1">
      <c r="A194" s="79">
        <v>2</v>
      </c>
      <c r="B194" s="95" t="s">
        <v>28</v>
      </c>
      <c r="C194" s="69"/>
      <c r="D194" s="69"/>
      <c r="E194" s="80"/>
      <c r="F194" s="80"/>
      <c r="G194" s="80"/>
    </row>
    <row r="195" spans="1:7" ht="63.75" customHeight="1">
      <c r="A195" s="63"/>
      <c r="B195" s="88" t="s">
        <v>191</v>
      </c>
      <c r="C195" s="68" t="s">
        <v>180</v>
      </c>
      <c r="D195" s="68" t="s">
        <v>181</v>
      </c>
      <c r="E195" s="66"/>
      <c r="F195" s="64">
        <v>1</v>
      </c>
      <c r="G195" s="70">
        <f>F195</f>
        <v>1</v>
      </c>
    </row>
    <row r="196" spans="1:7" s="76" customFormat="1" ht="15" customHeight="1">
      <c r="A196" s="79">
        <v>3</v>
      </c>
      <c r="B196" s="95" t="s">
        <v>29</v>
      </c>
      <c r="C196" s="69"/>
      <c r="D196" s="69"/>
      <c r="E196" s="69"/>
      <c r="F196" s="80"/>
      <c r="G196" s="81"/>
    </row>
    <row r="197" spans="1:7" ht="69.75" customHeight="1">
      <c r="A197" s="63"/>
      <c r="B197" s="88" t="s">
        <v>192</v>
      </c>
      <c r="C197" s="68" t="s">
        <v>89</v>
      </c>
      <c r="D197" s="68" t="s">
        <v>87</v>
      </c>
      <c r="E197" s="66"/>
      <c r="F197" s="64">
        <f>F193/F195</f>
        <v>500000</v>
      </c>
      <c r="G197" s="70">
        <f>F197</f>
        <v>500000</v>
      </c>
    </row>
    <row r="198" spans="1:7" s="76" customFormat="1" ht="15" customHeight="1">
      <c r="A198" s="79">
        <v>4</v>
      </c>
      <c r="B198" s="95" t="s">
        <v>30</v>
      </c>
      <c r="C198" s="69"/>
      <c r="D198" s="69"/>
      <c r="E198" s="69"/>
      <c r="F198" s="80"/>
      <c r="G198" s="81"/>
    </row>
    <row r="199" spans="1:7" ht="60.75" customHeight="1">
      <c r="A199" s="63"/>
      <c r="B199" s="88" t="s">
        <v>193</v>
      </c>
      <c r="C199" s="68" t="s">
        <v>88</v>
      </c>
      <c r="D199" s="68"/>
      <c r="E199" s="66"/>
      <c r="F199" s="64">
        <v>100</v>
      </c>
      <c r="G199" s="70">
        <f>F199</f>
        <v>100</v>
      </c>
    </row>
    <row r="200" spans="1:7" ht="45" customHeight="1">
      <c r="A200" s="63"/>
      <c r="B200" s="180" t="s">
        <v>225</v>
      </c>
      <c r="C200" s="180"/>
      <c r="D200" s="180"/>
      <c r="E200" s="180"/>
      <c r="F200" s="64"/>
      <c r="G200" s="65"/>
    </row>
    <row r="201" spans="1:7" s="76" customFormat="1" ht="15" customHeight="1">
      <c r="A201" s="79">
        <v>1</v>
      </c>
      <c r="B201" s="82" t="s">
        <v>27</v>
      </c>
      <c r="C201" s="69"/>
      <c r="D201" s="69"/>
      <c r="E201" s="80"/>
      <c r="F201" s="80"/>
      <c r="G201" s="80"/>
    </row>
    <row r="202" spans="1:7" ht="61.5" customHeight="1">
      <c r="A202" s="63"/>
      <c r="B202" s="88" t="s">
        <v>226</v>
      </c>
      <c r="C202" s="68" t="s">
        <v>89</v>
      </c>
      <c r="D202" s="69" t="s">
        <v>178</v>
      </c>
      <c r="E202" s="67"/>
      <c r="F202" s="64">
        <f>500000</f>
        <v>500000</v>
      </c>
      <c r="G202" s="64">
        <f>F202</f>
        <v>500000</v>
      </c>
    </row>
    <row r="203" spans="1:7" s="76" customFormat="1" ht="15" customHeight="1">
      <c r="A203" s="79">
        <v>2</v>
      </c>
      <c r="B203" s="92" t="s">
        <v>28</v>
      </c>
      <c r="C203" s="69"/>
      <c r="D203" s="69"/>
      <c r="E203" s="80"/>
      <c r="F203" s="80"/>
      <c r="G203" s="80"/>
    </row>
    <row r="204" spans="1:7" ht="84.75" customHeight="1">
      <c r="A204" s="63"/>
      <c r="B204" s="88" t="s">
        <v>227</v>
      </c>
      <c r="C204" s="68" t="s">
        <v>180</v>
      </c>
      <c r="D204" s="68" t="s">
        <v>181</v>
      </c>
      <c r="E204" s="66"/>
      <c r="F204" s="64">
        <v>1</v>
      </c>
      <c r="G204" s="70">
        <f>F204</f>
        <v>1</v>
      </c>
    </row>
    <row r="205" spans="1:7" s="76" customFormat="1" ht="15" customHeight="1">
      <c r="A205" s="79">
        <v>3</v>
      </c>
      <c r="B205" s="92" t="s">
        <v>29</v>
      </c>
      <c r="C205" s="69"/>
      <c r="D205" s="69"/>
      <c r="E205" s="69"/>
      <c r="F205" s="80"/>
      <c r="G205" s="81"/>
    </row>
    <row r="206" spans="1:7" ht="72" customHeight="1">
      <c r="A206" s="63"/>
      <c r="B206" s="88" t="s">
        <v>228</v>
      </c>
      <c r="C206" s="68" t="s">
        <v>89</v>
      </c>
      <c r="D206" s="68" t="s">
        <v>87</v>
      </c>
      <c r="E206" s="66"/>
      <c r="F206" s="64">
        <f>F202/F204</f>
        <v>500000</v>
      </c>
      <c r="G206" s="70">
        <f>F206</f>
        <v>500000</v>
      </c>
    </row>
    <row r="207" spans="1:7" s="76" customFormat="1" ht="15" customHeight="1">
      <c r="A207" s="79">
        <v>4</v>
      </c>
      <c r="B207" s="92" t="s">
        <v>30</v>
      </c>
      <c r="C207" s="69"/>
      <c r="D207" s="69"/>
      <c r="E207" s="69"/>
      <c r="F207" s="80"/>
      <c r="G207" s="81"/>
    </row>
    <row r="208" spans="1:7" ht="73.5" customHeight="1">
      <c r="A208" s="63"/>
      <c r="B208" s="88" t="s">
        <v>229</v>
      </c>
      <c r="C208" s="68" t="s">
        <v>88</v>
      </c>
      <c r="D208" s="68"/>
      <c r="E208" s="66"/>
      <c r="F208" s="64">
        <v>100</v>
      </c>
      <c r="G208" s="70">
        <f>F208</f>
        <v>100</v>
      </c>
    </row>
    <row r="209" spans="1:7" s="136" customFormat="1" ht="32.25" hidden="1" customHeight="1">
      <c r="A209" s="124"/>
      <c r="B209" s="192" t="s">
        <v>194</v>
      </c>
      <c r="C209" s="192"/>
      <c r="D209" s="192"/>
      <c r="E209" s="192"/>
      <c r="F209" s="125"/>
      <c r="G209" s="135"/>
    </row>
    <row r="210" spans="1:7" s="137" customFormat="1" ht="15" hidden="1" customHeight="1">
      <c r="A210" s="126">
        <v>1</v>
      </c>
      <c r="B210" s="127" t="s">
        <v>27</v>
      </c>
      <c r="C210" s="128"/>
      <c r="D210" s="128"/>
      <c r="E210" s="129"/>
      <c r="F210" s="129"/>
      <c r="G210" s="129"/>
    </row>
    <row r="211" spans="1:7" s="136" customFormat="1" ht="54" hidden="1" customHeight="1">
      <c r="A211" s="124"/>
      <c r="B211" s="130" t="s">
        <v>177</v>
      </c>
      <c r="C211" s="131" t="s">
        <v>89</v>
      </c>
      <c r="D211" s="128" t="s">
        <v>178</v>
      </c>
      <c r="E211" s="132"/>
      <c r="F211" s="125"/>
      <c r="G211" s="125">
        <f>F211</f>
        <v>0</v>
      </c>
    </row>
    <row r="212" spans="1:7" s="137" customFormat="1" ht="15" hidden="1" customHeight="1">
      <c r="A212" s="126">
        <v>2</v>
      </c>
      <c r="B212" s="133" t="s">
        <v>28</v>
      </c>
      <c r="C212" s="128"/>
      <c r="D212" s="128"/>
      <c r="E212" s="129"/>
      <c r="F212" s="129"/>
      <c r="G212" s="129"/>
    </row>
    <row r="213" spans="1:7" s="136" customFormat="1" ht="63" hidden="1" customHeight="1">
      <c r="A213" s="124"/>
      <c r="B213" s="130" t="s">
        <v>179</v>
      </c>
      <c r="C213" s="131" t="s">
        <v>180</v>
      </c>
      <c r="D213" s="131" t="s">
        <v>181</v>
      </c>
      <c r="E213" s="134"/>
      <c r="F213" s="125"/>
      <c r="G213" s="138">
        <f>F213</f>
        <v>0</v>
      </c>
    </row>
    <row r="214" spans="1:7" s="137" customFormat="1" ht="15" hidden="1" customHeight="1">
      <c r="A214" s="126">
        <v>3</v>
      </c>
      <c r="B214" s="133" t="s">
        <v>29</v>
      </c>
      <c r="C214" s="128"/>
      <c r="D214" s="128"/>
      <c r="E214" s="128"/>
      <c r="F214" s="129"/>
      <c r="G214" s="139"/>
    </row>
    <row r="215" spans="1:7" s="136" customFormat="1" ht="63" hidden="1" customHeight="1">
      <c r="A215" s="124"/>
      <c r="B215" s="130" t="s">
        <v>182</v>
      </c>
      <c r="C215" s="131" t="s">
        <v>89</v>
      </c>
      <c r="D215" s="131" t="s">
        <v>87</v>
      </c>
      <c r="E215" s="134"/>
      <c r="F215" s="125"/>
      <c r="G215" s="138">
        <f>F215</f>
        <v>0</v>
      </c>
    </row>
    <row r="216" spans="1:7" s="137" customFormat="1" ht="15" hidden="1" customHeight="1">
      <c r="A216" s="126">
        <v>4</v>
      </c>
      <c r="B216" s="133" t="s">
        <v>30</v>
      </c>
      <c r="C216" s="128"/>
      <c r="D216" s="128"/>
      <c r="E216" s="128"/>
      <c r="F216" s="129"/>
      <c r="G216" s="139"/>
    </row>
    <row r="217" spans="1:7" s="136" customFormat="1" ht="50.25" hidden="1" customHeight="1">
      <c r="A217" s="124"/>
      <c r="B217" s="130" t="s">
        <v>183</v>
      </c>
      <c r="C217" s="131" t="s">
        <v>88</v>
      </c>
      <c r="D217" s="131"/>
      <c r="E217" s="134"/>
      <c r="F217" s="125"/>
      <c r="G217" s="138">
        <f>F217</f>
        <v>0</v>
      </c>
    </row>
    <row r="218" spans="1:7" s="136" customFormat="1" ht="38.25" hidden="1" customHeight="1">
      <c r="A218" s="124"/>
      <c r="B218" s="192" t="s">
        <v>195</v>
      </c>
      <c r="C218" s="192"/>
      <c r="D218" s="192"/>
      <c r="E218" s="192"/>
      <c r="F218" s="125"/>
      <c r="G218" s="138"/>
    </row>
    <row r="219" spans="1:7" s="137" customFormat="1" ht="15" hidden="1" customHeight="1">
      <c r="A219" s="126">
        <v>1</v>
      </c>
      <c r="B219" s="127" t="s">
        <v>27</v>
      </c>
      <c r="C219" s="128"/>
      <c r="D219" s="128"/>
      <c r="E219" s="129"/>
      <c r="F219" s="129"/>
      <c r="G219" s="129"/>
    </row>
    <row r="220" spans="1:7" s="136" customFormat="1" ht="52.5" hidden="1" customHeight="1">
      <c r="A220" s="124"/>
      <c r="B220" s="130" t="s">
        <v>184</v>
      </c>
      <c r="C220" s="131" t="s">
        <v>89</v>
      </c>
      <c r="D220" s="128" t="s">
        <v>178</v>
      </c>
      <c r="E220" s="132"/>
      <c r="F220" s="125"/>
      <c r="G220" s="125">
        <f>F220</f>
        <v>0</v>
      </c>
    </row>
    <row r="221" spans="1:7" s="137" customFormat="1" ht="15" hidden="1" customHeight="1">
      <c r="A221" s="126">
        <v>2</v>
      </c>
      <c r="B221" s="133" t="s">
        <v>28</v>
      </c>
      <c r="C221" s="128"/>
      <c r="D221" s="128"/>
      <c r="E221" s="129"/>
      <c r="F221" s="129"/>
      <c r="G221" s="129"/>
    </row>
    <row r="222" spans="1:7" s="136" customFormat="1" ht="60.75" hidden="1" customHeight="1">
      <c r="A222" s="124"/>
      <c r="B222" s="130" t="s">
        <v>185</v>
      </c>
      <c r="C222" s="131" t="s">
        <v>180</v>
      </c>
      <c r="D222" s="131" t="s">
        <v>181</v>
      </c>
      <c r="E222" s="134"/>
      <c r="F222" s="125"/>
      <c r="G222" s="138">
        <f>F222</f>
        <v>0</v>
      </c>
    </row>
    <row r="223" spans="1:7" s="137" customFormat="1" ht="15" hidden="1" customHeight="1">
      <c r="A223" s="126">
        <v>3</v>
      </c>
      <c r="B223" s="133" t="s">
        <v>29</v>
      </c>
      <c r="C223" s="128"/>
      <c r="D223" s="128"/>
      <c r="E223" s="128"/>
      <c r="F223" s="129"/>
      <c r="G223" s="139"/>
    </row>
    <row r="224" spans="1:7" s="136" customFormat="1" ht="65.25" hidden="1" customHeight="1">
      <c r="A224" s="124"/>
      <c r="B224" s="130" t="s">
        <v>186</v>
      </c>
      <c r="C224" s="131" t="s">
        <v>89</v>
      </c>
      <c r="D224" s="131" t="s">
        <v>87</v>
      </c>
      <c r="E224" s="134"/>
      <c r="F224" s="125"/>
      <c r="G224" s="138">
        <f>F224</f>
        <v>0</v>
      </c>
    </row>
    <row r="225" spans="1:7" s="137" customFormat="1" ht="15" hidden="1" customHeight="1">
      <c r="A225" s="126">
        <v>4</v>
      </c>
      <c r="B225" s="133" t="s">
        <v>30</v>
      </c>
      <c r="C225" s="128"/>
      <c r="D225" s="128"/>
      <c r="E225" s="128"/>
      <c r="F225" s="129"/>
      <c r="G225" s="139"/>
    </row>
    <row r="226" spans="1:7" s="136" customFormat="1" ht="57" hidden="1" customHeight="1">
      <c r="A226" s="124"/>
      <c r="B226" s="130" t="s">
        <v>187</v>
      </c>
      <c r="C226" s="131"/>
      <c r="D226" s="131"/>
      <c r="E226" s="134"/>
      <c r="F226" s="125"/>
      <c r="G226" s="138">
        <f>F226</f>
        <v>0</v>
      </c>
    </row>
    <row r="227" spans="1:7" s="136" customFormat="1" ht="38.25" hidden="1" customHeight="1">
      <c r="A227" s="124"/>
      <c r="B227" s="192" t="s">
        <v>196</v>
      </c>
      <c r="C227" s="192"/>
      <c r="D227" s="192"/>
      <c r="E227" s="192"/>
      <c r="F227" s="125"/>
      <c r="G227" s="138"/>
    </row>
    <row r="228" spans="1:7" s="137" customFormat="1" ht="15" hidden="1" customHeight="1">
      <c r="A228" s="126">
        <v>1</v>
      </c>
      <c r="B228" s="127" t="s">
        <v>27</v>
      </c>
      <c r="C228" s="128"/>
      <c r="D228" s="128"/>
      <c r="E228" s="129"/>
      <c r="F228" s="129"/>
      <c r="G228" s="129"/>
    </row>
    <row r="229" spans="1:7" s="136" customFormat="1" ht="54" hidden="1" customHeight="1">
      <c r="A229" s="124"/>
      <c r="B229" s="130" t="s">
        <v>197</v>
      </c>
      <c r="C229" s="131" t="s">
        <v>89</v>
      </c>
      <c r="D229" s="128" t="s">
        <v>178</v>
      </c>
      <c r="E229" s="132"/>
      <c r="F229" s="125"/>
      <c r="G229" s="125">
        <f>F229</f>
        <v>0</v>
      </c>
    </row>
    <row r="230" spans="1:7" s="137" customFormat="1" ht="15" hidden="1" customHeight="1">
      <c r="A230" s="126">
        <v>2</v>
      </c>
      <c r="B230" s="133" t="s">
        <v>28</v>
      </c>
      <c r="C230" s="128"/>
      <c r="D230" s="128"/>
      <c r="E230" s="129"/>
      <c r="F230" s="129"/>
      <c r="G230" s="129"/>
    </row>
    <row r="231" spans="1:7" s="136" customFormat="1" ht="61.5" hidden="1" customHeight="1">
      <c r="A231" s="124"/>
      <c r="B231" s="130" t="s">
        <v>198</v>
      </c>
      <c r="C231" s="131" t="s">
        <v>180</v>
      </c>
      <c r="D231" s="131" t="s">
        <v>181</v>
      </c>
      <c r="E231" s="134"/>
      <c r="F231" s="125"/>
      <c r="G231" s="138">
        <f>F231</f>
        <v>0</v>
      </c>
    </row>
    <row r="232" spans="1:7" s="137" customFormat="1" ht="15" hidden="1" customHeight="1">
      <c r="A232" s="126">
        <v>3</v>
      </c>
      <c r="B232" s="133" t="s">
        <v>29</v>
      </c>
      <c r="C232" s="128"/>
      <c r="D232" s="128"/>
      <c r="E232" s="128"/>
      <c r="F232" s="129"/>
      <c r="G232" s="139"/>
    </row>
    <row r="233" spans="1:7" s="136" customFormat="1" ht="60.75" hidden="1" customHeight="1">
      <c r="A233" s="124"/>
      <c r="B233" s="130" t="s">
        <v>199</v>
      </c>
      <c r="C233" s="131" t="s">
        <v>89</v>
      </c>
      <c r="D233" s="131" t="s">
        <v>87</v>
      </c>
      <c r="E233" s="134"/>
      <c r="F233" s="125"/>
      <c r="G233" s="138">
        <f>F233</f>
        <v>0</v>
      </c>
    </row>
    <row r="234" spans="1:7" s="137" customFormat="1" ht="15" hidden="1" customHeight="1">
      <c r="A234" s="126">
        <v>4</v>
      </c>
      <c r="B234" s="133" t="s">
        <v>30</v>
      </c>
      <c r="C234" s="128"/>
      <c r="D234" s="128"/>
      <c r="E234" s="128"/>
      <c r="F234" s="129"/>
      <c r="G234" s="139"/>
    </row>
    <row r="235" spans="1:7" s="136" customFormat="1" ht="52.5" hidden="1" customHeight="1">
      <c r="A235" s="124"/>
      <c r="B235" s="130" t="s">
        <v>200</v>
      </c>
      <c r="C235" s="131" t="s">
        <v>88</v>
      </c>
      <c r="D235" s="131"/>
      <c r="E235" s="134"/>
      <c r="F235" s="125"/>
      <c r="G235" s="138">
        <f>F235</f>
        <v>0</v>
      </c>
    </row>
    <row r="236" spans="1:7" ht="37.5" customHeight="1">
      <c r="A236" s="63"/>
      <c r="B236" s="180" t="s">
        <v>308</v>
      </c>
      <c r="C236" s="180"/>
      <c r="D236" s="180"/>
      <c r="E236" s="180"/>
      <c r="F236" s="64"/>
      <c r="G236" s="70"/>
    </row>
    <row r="237" spans="1:7" s="76" customFormat="1" ht="15.75" customHeight="1">
      <c r="A237" s="79">
        <v>1</v>
      </c>
      <c r="B237" s="82" t="s">
        <v>27</v>
      </c>
      <c r="C237" s="69"/>
      <c r="D237" s="69"/>
      <c r="E237" s="80"/>
      <c r="F237" s="80"/>
      <c r="G237" s="80"/>
    </row>
    <row r="238" spans="1:7" ht="39.75" customHeight="1">
      <c r="A238" s="63"/>
      <c r="B238" s="88" t="s">
        <v>201</v>
      </c>
      <c r="C238" s="68" t="s">
        <v>89</v>
      </c>
      <c r="D238" s="69" t="s">
        <v>178</v>
      </c>
      <c r="E238" s="67"/>
      <c r="F238" s="64">
        <f>1500000</f>
        <v>1500000</v>
      </c>
      <c r="G238" s="64">
        <f>F238</f>
        <v>1500000</v>
      </c>
    </row>
    <row r="239" spans="1:7" s="76" customFormat="1" ht="15" customHeight="1">
      <c r="A239" s="79">
        <v>2</v>
      </c>
      <c r="B239" s="92" t="s">
        <v>28</v>
      </c>
      <c r="C239" s="69"/>
      <c r="D239" s="69"/>
      <c r="E239" s="80"/>
      <c r="F239" s="80"/>
      <c r="G239" s="80"/>
    </row>
    <row r="240" spans="1:7" ht="54" customHeight="1">
      <c r="A240" s="63"/>
      <c r="B240" s="88" t="s">
        <v>202</v>
      </c>
      <c r="C240" s="68" t="s">
        <v>180</v>
      </c>
      <c r="D240" s="68" t="s">
        <v>181</v>
      </c>
      <c r="E240" s="66"/>
      <c r="F240" s="64">
        <v>1</v>
      </c>
      <c r="G240" s="70">
        <f>F240</f>
        <v>1</v>
      </c>
    </row>
    <row r="241" spans="1:7" s="76" customFormat="1" ht="15" customHeight="1">
      <c r="A241" s="79">
        <v>3</v>
      </c>
      <c r="B241" s="92" t="s">
        <v>29</v>
      </c>
      <c r="C241" s="69"/>
      <c r="D241" s="69"/>
      <c r="E241" s="69"/>
      <c r="F241" s="80"/>
      <c r="G241" s="81"/>
    </row>
    <row r="242" spans="1:7" ht="51.75" customHeight="1">
      <c r="A242" s="63"/>
      <c r="B242" s="88" t="s">
        <v>203</v>
      </c>
      <c r="C242" s="68" t="s">
        <v>89</v>
      </c>
      <c r="D242" s="68" t="s">
        <v>87</v>
      </c>
      <c r="E242" s="66"/>
      <c r="F242" s="64">
        <f>F238/F240</f>
        <v>1500000</v>
      </c>
      <c r="G242" s="70">
        <f>F242</f>
        <v>1500000</v>
      </c>
    </row>
    <row r="243" spans="1:7" s="76" customFormat="1" ht="15" customHeight="1">
      <c r="A243" s="79">
        <v>4</v>
      </c>
      <c r="B243" s="92" t="s">
        <v>30</v>
      </c>
      <c r="C243" s="69"/>
      <c r="D243" s="69"/>
      <c r="E243" s="69"/>
      <c r="F243" s="80"/>
      <c r="G243" s="81"/>
    </row>
    <row r="244" spans="1:7" ht="42.75" customHeight="1">
      <c r="A244" s="63"/>
      <c r="B244" s="88" t="s">
        <v>204</v>
      </c>
      <c r="C244" s="68" t="s">
        <v>88</v>
      </c>
      <c r="D244" s="68"/>
      <c r="E244" s="66"/>
      <c r="F244" s="64">
        <v>100</v>
      </c>
      <c r="G244" s="70">
        <f>F244</f>
        <v>100</v>
      </c>
    </row>
    <row r="245" spans="1:7" s="136" customFormat="1" ht="30.75" hidden="1" customHeight="1">
      <c r="A245" s="124"/>
      <c r="B245" s="192" t="s">
        <v>289</v>
      </c>
      <c r="C245" s="192"/>
      <c r="D245" s="192"/>
      <c r="E245" s="192"/>
      <c r="F245" s="125"/>
      <c r="G245" s="138"/>
    </row>
    <row r="246" spans="1:7" s="137" customFormat="1" ht="15" hidden="1" customHeight="1">
      <c r="A246" s="126">
        <v>1</v>
      </c>
      <c r="B246" s="127" t="s">
        <v>27</v>
      </c>
      <c r="C246" s="128"/>
      <c r="D246" s="128"/>
      <c r="E246" s="129"/>
      <c r="F246" s="129"/>
      <c r="G246" s="129"/>
    </row>
    <row r="247" spans="1:7" s="136" customFormat="1" ht="50.25" hidden="1" customHeight="1">
      <c r="A247" s="124"/>
      <c r="B247" s="130" t="s">
        <v>205</v>
      </c>
      <c r="C247" s="131" t="s">
        <v>89</v>
      </c>
      <c r="D247" s="128" t="s">
        <v>178</v>
      </c>
      <c r="E247" s="132"/>
      <c r="F247" s="125"/>
      <c r="G247" s="125">
        <f>F247</f>
        <v>0</v>
      </c>
    </row>
    <row r="248" spans="1:7" s="137" customFormat="1" ht="15" hidden="1" customHeight="1">
      <c r="A248" s="126">
        <v>2</v>
      </c>
      <c r="B248" s="133" t="s">
        <v>28</v>
      </c>
      <c r="C248" s="128"/>
      <c r="D248" s="128"/>
      <c r="E248" s="129"/>
      <c r="F248" s="129"/>
      <c r="G248" s="129"/>
    </row>
    <row r="249" spans="1:7" s="136" customFormat="1" ht="60.75" hidden="1" customHeight="1">
      <c r="A249" s="124"/>
      <c r="B249" s="130" t="s">
        <v>206</v>
      </c>
      <c r="C249" s="131" t="s">
        <v>180</v>
      </c>
      <c r="D249" s="131" t="s">
        <v>181</v>
      </c>
      <c r="E249" s="134"/>
      <c r="F249" s="125"/>
      <c r="G249" s="138">
        <f>F249</f>
        <v>0</v>
      </c>
    </row>
    <row r="250" spans="1:7" s="137" customFormat="1" ht="15" hidden="1" customHeight="1">
      <c r="A250" s="126">
        <v>3</v>
      </c>
      <c r="B250" s="133" t="s">
        <v>29</v>
      </c>
      <c r="C250" s="128"/>
      <c r="D250" s="128"/>
      <c r="E250" s="128"/>
      <c r="F250" s="129"/>
      <c r="G250" s="139"/>
    </row>
    <row r="251" spans="1:7" s="136" customFormat="1" ht="57.75" hidden="1" customHeight="1">
      <c r="A251" s="124"/>
      <c r="B251" s="130" t="s">
        <v>207</v>
      </c>
      <c r="C251" s="131" t="s">
        <v>89</v>
      </c>
      <c r="D251" s="131" t="s">
        <v>87</v>
      </c>
      <c r="E251" s="134"/>
      <c r="F251" s="125"/>
      <c r="G251" s="138">
        <f>F251</f>
        <v>0</v>
      </c>
    </row>
    <row r="252" spans="1:7" s="137" customFormat="1" ht="15" hidden="1" customHeight="1">
      <c r="A252" s="126">
        <v>4</v>
      </c>
      <c r="B252" s="133" t="s">
        <v>30</v>
      </c>
      <c r="C252" s="128"/>
      <c r="D252" s="128"/>
      <c r="E252" s="128"/>
      <c r="F252" s="129"/>
      <c r="G252" s="139"/>
    </row>
    <row r="253" spans="1:7" s="136" customFormat="1" ht="52.5" hidden="1" customHeight="1">
      <c r="A253" s="124"/>
      <c r="B253" s="130" t="s">
        <v>208</v>
      </c>
      <c r="C253" s="131" t="s">
        <v>88</v>
      </c>
      <c r="D253" s="131"/>
      <c r="E253" s="134"/>
      <c r="F253" s="125"/>
      <c r="G253" s="138">
        <f>F253</f>
        <v>0</v>
      </c>
    </row>
    <row r="254" spans="1:7" s="136" customFormat="1" ht="30" hidden="1" customHeight="1">
      <c r="A254" s="124"/>
      <c r="B254" s="192" t="s">
        <v>290</v>
      </c>
      <c r="C254" s="192"/>
      <c r="D254" s="192"/>
      <c r="E254" s="192"/>
      <c r="F254" s="125"/>
      <c r="G254" s="138"/>
    </row>
    <row r="255" spans="1:7" s="137" customFormat="1" ht="15" hidden="1" customHeight="1">
      <c r="A255" s="126">
        <v>1</v>
      </c>
      <c r="B255" s="127" t="s">
        <v>27</v>
      </c>
      <c r="C255" s="128"/>
      <c r="D255" s="128"/>
      <c r="E255" s="129"/>
      <c r="F255" s="129"/>
      <c r="G255" s="129"/>
    </row>
    <row r="256" spans="1:7" s="136" customFormat="1" ht="41.25" hidden="1" customHeight="1">
      <c r="A256" s="124"/>
      <c r="B256" s="130" t="s">
        <v>209</v>
      </c>
      <c r="C256" s="131" t="s">
        <v>89</v>
      </c>
      <c r="D256" s="128" t="s">
        <v>178</v>
      </c>
      <c r="E256" s="132"/>
      <c r="F256" s="125"/>
      <c r="G256" s="125">
        <f>F256</f>
        <v>0</v>
      </c>
    </row>
    <row r="257" spans="1:7" s="137" customFormat="1" ht="15" hidden="1" customHeight="1">
      <c r="A257" s="126">
        <v>2</v>
      </c>
      <c r="B257" s="133" t="s">
        <v>28</v>
      </c>
      <c r="C257" s="128"/>
      <c r="D257" s="128"/>
      <c r="E257" s="129"/>
      <c r="F257" s="129"/>
      <c r="G257" s="129"/>
    </row>
    <row r="258" spans="1:7" s="136" customFormat="1" ht="49.5" hidden="1" customHeight="1">
      <c r="A258" s="124"/>
      <c r="B258" s="130" t="s">
        <v>210</v>
      </c>
      <c r="C258" s="131" t="s">
        <v>180</v>
      </c>
      <c r="D258" s="131" t="s">
        <v>181</v>
      </c>
      <c r="E258" s="134"/>
      <c r="F258" s="125"/>
      <c r="G258" s="138">
        <f>F258</f>
        <v>0</v>
      </c>
    </row>
    <row r="259" spans="1:7" s="137" customFormat="1" ht="15" hidden="1" customHeight="1">
      <c r="A259" s="126">
        <v>3</v>
      </c>
      <c r="B259" s="133" t="s">
        <v>29</v>
      </c>
      <c r="C259" s="128"/>
      <c r="D259" s="128"/>
      <c r="E259" s="128"/>
      <c r="F259" s="129"/>
      <c r="G259" s="139"/>
    </row>
    <row r="260" spans="1:7" s="136" customFormat="1" ht="49.5" hidden="1" customHeight="1">
      <c r="A260" s="124"/>
      <c r="B260" s="130" t="s">
        <v>211</v>
      </c>
      <c r="C260" s="131" t="s">
        <v>89</v>
      </c>
      <c r="D260" s="131" t="s">
        <v>87</v>
      </c>
      <c r="E260" s="134"/>
      <c r="F260" s="125"/>
      <c r="G260" s="138">
        <f>F260</f>
        <v>0</v>
      </c>
    </row>
    <row r="261" spans="1:7" s="137" customFormat="1" ht="15" hidden="1" customHeight="1">
      <c r="A261" s="126">
        <v>4</v>
      </c>
      <c r="B261" s="133" t="s">
        <v>30</v>
      </c>
      <c r="C261" s="128"/>
      <c r="D261" s="128"/>
      <c r="E261" s="128"/>
      <c r="F261" s="129"/>
      <c r="G261" s="139"/>
    </row>
    <row r="262" spans="1:7" s="136" customFormat="1" ht="43.5" hidden="1" customHeight="1">
      <c r="A262" s="124"/>
      <c r="B262" s="130" t="s">
        <v>212</v>
      </c>
      <c r="C262" s="131" t="s">
        <v>88</v>
      </c>
      <c r="D262" s="131"/>
      <c r="E262" s="134"/>
      <c r="F262" s="125"/>
      <c r="G262" s="138">
        <f>F262</f>
        <v>0</v>
      </c>
    </row>
    <row r="263" spans="1:7" s="136" customFormat="1" ht="33.75" customHeight="1">
      <c r="A263" s="63"/>
      <c r="B263" s="180" t="s">
        <v>312</v>
      </c>
      <c r="C263" s="180"/>
      <c r="D263" s="180"/>
      <c r="E263" s="180"/>
      <c r="F263" s="64"/>
      <c r="G263" s="70"/>
    </row>
    <row r="264" spans="1:7" s="137" customFormat="1" ht="15" customHeight="1">
      <c r="A264" s="79">
        <v>1</v>
      </c>
      <c r="B264" s="82" t="s">
        <v>27</v>
      </c>
      <c r="C264" s="69"/>
      <c r="D264" s="69"/>
      <c r="E264" s="80"/>
      <c r="F264" s="80"/>
      <c r="G264" s="80"/>
    </row>
    <row r="265" spans="1:7" s="136" customFormat="1" ht="42" customHeight="1">
      <c r="A265" s="63"/>
      <c r="B265" s="88" t="s">
        <v>213</v>
      </c>
      <c r="C265" s="68" t="s">
        <v>89</v>
      </c>
      <c r="D265" s="69" t="s">
        <v>178</v>
      </c>
      <c r="E265" s="67"/>
      <c r="F265" s="64">
        <v>100000</v>
      </c>
      <c r="G265" s="64">
        <f>F265</f>
        <v>100000</v>
      </c>
    </row>
    <row r="266" spans="1:7" s="137" customFormat="1" ht="15" customHeight="1">
      <c r="A266" s="79">
        <v>2</v>
      </c>
      <c r="B266" s="103" t="s">
        <v>28</v>
      </c>
      <c r="C266" s="69"/>
      <c r="D266" s="69"/>
      <c r="E266" s="80"/>
      <c r="F266" s="80"/>
      <c r="G266" s="80"/>
    </row>
    <row r="267" spans="1:7" s="136" customFormat="1" ht="60" customHeight="1">
      <c r="A267" s="63"/>
      <c r="B267" s="88" t="s">
        <v>214</v>
      </c>
      <c r="C267" s="68" t="s">
        <v>180</v>
      </c>
      <c r="D267" s="68" t="s">
        <v>181</v>
      </c>
      <c r="E267" s="66"/>
      <c r="F267" s="64">
        <v>1</v>
      </c>
      <c r="G267" s="70">
        <f>F267</f>
        <v>1</v>
      </c>
    </row>
    <row r="268" spans="1:7" s="137" customFormat="1" ht="15" customHeight="1">
      <c r="A268" s="79">
        <v>3</v>
      </c>
      <c r="B268" s="103" t="s">
        <v>29</v>
      </c>
      <c r="C268" s="69"/>
      <c r="D268" s="69"/>
      <c r="E268" s="69"/>
      <c r="F268" s="80"/>
      <c r="G268" s="81"/>
    </row>
    <row r="269" spans="1:7" s="136" customFormat="1" ht="60" customHeight="1">
      <c r="A269" s="63"/>
      <c r="B269" s="88" t="s">
        <v>215</v>
      </c>
      <c r="C269" s="68" t="s">
        <v>89</v>
      </c>
      <c r="D269" s="68" t="s">
        <v>87</v>
      </c>
      <c r="E269" s="66"/>
      <c r="F269" s="64">
        <v>100000</v>
      </c>
      <c r="G269" s="70">
        <f>F269</f>
        <v>100000</v>
      </c>
    </row>
    <row r="270" spans="1:7" s="137" customFormat="1" ht="15" customHeight="1">
      <c r="A270" s="79">
        <v>4</v>
      </c>
      <c r="B270" s="103" t="s">
        <v>30</v>
      </c>
      <c r="C270" s="69"/>
      <c r="D270" s="69"/>
      <c r="E270" s="69"/>
      <c r="F270" s="80"/>
      <c r="G270" s="81"/>
    </row>
    <row r="271" spans="1:7" s="136" customFormat="1" ht="49.5" customHeight="1">
      <c r="A271" s="63"/>
      <c r="B271" s="88" t="s">
        <v>216</v>
      </c>
      <c r="C271" s="68" t="s">
        <v>88</v>
      </c>
      <c r="D271" s="68"/>
      <c r="E271" s="66"/>
      <c r="F271" s="64">
        <v>100</v>
      </c>
      <c r="G271" s="70">
        <f>F271</f>
        <v>100</v>
      </c>
    </row>
    <row r="272" spans="1:7" ht="33" customHeight="1">
      <c r="A272" s="63"/>
      <c r="B272" s="180" t="s">
        <v>313</v>
      </c>
      <c r="C272" s="180"/>
      <c r="D272" s="180"/>
      <c r="E272" s="180"/>
      <c r="F272" s="64"/>
      <c r="G272" s="70"/>
    </row>
    <row r="273" spans="1:7" s="76" customFormat="1" ht="15" customHeight="1">
      <c r="A273" s="79">
        <v>1</v>
      </c>
      <c r="B273" s="82" t="s">
        <v>27</v>
      </c>
      <c r="C273" s="69"/>
      <c r="D273" s="69"/>
      <c r="E273" s="80"/>
      <c r="F273" s="80"/>
      <c r="G273" s="80"/>
    </row>
    <row r="274" spans="1:7" ht="47.25" customHeight="1">
      <c r="A274" s="63"/>
      <c r="B274" s="88" t="s">
        <v>217</v>
      </c>
      <c r="C274" s="68" t="s">
        <v>89</v>
      </c>
      <c r="D274" s="69" t="s">
        <v>178</v>
      </c>
      <c r="E274" s="67"/>
      <c r="F274" s="64">
        <f>60000+50000</f>
        <v>110000</v>
      </c>
      <c r="G274" s="64">
        <f>F274</f>
        <v>110000</v>
      </c>
    </row>
    <row r="275" spans="1:7" s="76" customFormat="1" ht="15" customHeight="1">
      <c r="A275" s="79">
        <v>2</v>
      </c>
      <c r="B275" s="92" t="s">
        <v>28</v>
      </c>
      <c r="C275" s="69"/>
      <c r="D275" s="69"/>
      <c r="E275" s="80"/>
      <c r="F275" s="80"/>
      <c r="G275" s="80"/>
    </row>
    <row r="276" spans="1:7" ht="59.25" customHeight="1">
      <c r="A276" s="63"/>
      <c r="B276" s="88" t="s">
        <v>218</v>
      </c>
      <c r="C276" s="68" t="s">
        <v>180</v>
      </c>
      <c r="D276" s="68" t="s">
        <v>181</v>
      </c>
      <c r="E276" s="66"/>
      <c r="F276" s="64">
        <v>1</v>
      </c>
      <c r="G276" s="70">
        <f>F276</f>
        <v>1</v>
      </c>
    </row>
    <row r="277" spans="1:7" s="76" customFormat="1" ht="15" customHeight="1">
      <c r="A277" s="79">
        <v>3</v>
      </c>
      <c r="B277" s="92" t="s">
        <v>29</v>
      </c>
      <c r="C277" s="69"/>
      <c r="D277" s="69"/>
      <c r="E277" s="69"/>
      <c r="F277" s="80"/>
      <c r="G277" s="81"/>
    </row>
    <row r="278" spans="1:7" ht="57.75" customHeight="1">
      <c r="A278" s="63"/>
      <c r="B278" s="88" t="s">
        <v>219</v>
      </c>
      <c r="C278" s="68" t="s">
        <v>89</v>
      </c>
      <c r="D278" s="68" t="s">
        <v>87</v>
      </c>
      <c r="E278" s="66"/>
      <c r="F278" s="64">
        <f>F274/F276</f>
        <v>110000</v>
      </c>
      <c r="G278" s="70">
        <f>F278</f>
        <v>110000</v>
      </c>
    </row>
    <row r="279" spans="1:7" s="76" customFormat="1" ht="15" customHeight="1">
      <c r="A279" s="79">
        <v>4</v>
      </c>
      <c r="B279" s="92" t="s">
        <v>30</v>
      </c>
      <c r="C279" s="69"/>
      <c r="D279" s="69"/>
      <c r="E279" s="69"/>
      <c r="F279" s="80"/>
      <c r="G279" s="81"/>
    </row>
    <row r="280" spans="1:7" ht="56.25" customHeight="1">
      <c r="A280" s="63"/>
      <c r="B280" s="88" t="s">
        <v>220</v>
      </c>
      <c r="C280" s="68" t="s">
        <v>88</v>
      </c>
      <c r="D280" s="68"/>
      <c r="E280" s="66"/>
      <c r="F280" s="64">
        <v>100</v>
      </c>
      <c r="G280" s="70">
        <f>F280</f>
        <v>100</v>
      </c>
    </row>
    <row r="281" spans="1:7" ht="33.75" customHeight="1">
      <c r="A281" s="63"/>
      <c r="B281" s="180" t="s">
        <v>314</v>
      </c>
      <c r="C281" s="180"/>
      <c r="D281" s="180"/>
      <c r="E281" s="180"/>
      <c r="F281" s="64"/>
      <c r="G281" s="70"/>
    </row>
    <row r="282" spans="1:7" s="76" customFormat="1" ht="15" customHeight="1">
      <c r="A282" s="79">
        <v>1</v>
      </c>
      <c r="B282" s="82" t="s">
        <v>27</v>
      </c>
      <c r="C282" s="69"/>
      <c r="D282" s="69"/>
      <c r="E282" s="80"/>
      <c r="F282" s="80"/>
      <c r="G282" s="80"/>
    </row>
    <row r="283" spans="1:7" ht="39.75" customHeight="1">
      <c r="A283" s="63"/>
      <c r="B283" s="88" t="s">
        <v>221</v>
      </c>
      <c r="C283" s="68" t="s">
        <v>89</v>
      </c>
      <c r="D283" s="69" t="s">
        <v>178</v>
      </c>
      <c r="E283" s="67"/>
      <c r="F283" s="64">
        <f>1500000</f>
        <v>1500000</v>
      </c>
      <c r="G283" s="64">
        <f>F283</f>
        <v>1500000</v>
      </c>
    </row>
    <row r="284" spans="1:7" s="76" customFormat="1" ht="15" customHeight="1">
      <c r="A284" s="79">
        <v>2</v>
      </c>
      <c r="B284" s="92" t="s">
        <v>28</v>
      </c>
      <c r="C284" s="69"/>
      <c r="D284" s="69"/>
      <c r="E284" s="80"/>
      <c r="F284" s="80"/>
      <c r="G284" s="80"/>
    </row>
    <row r="285" spans="1:7" ht="51" customHeight="1">
      <c r="A285" s="63"/>
      <c r="B285" s="88" t="s">
        <v>222</v>
      </c>
      <c r="C285" s="68" t="s">
        <v>180</v>
      </c>
      <c r="D285" s="68" t="s">
        <v>181</v>
      </c>
      <c r="E285" s="66"/>
      <c r="F285" s="64">
        <v>1</v>
      </c>
      <c r="G285" s="70">
        <f>F285</f>
        <v>1</v>
      </c>
    </row>
    <row r="286" spans="1:7" s="76" customFormat="1" ht="15" customHeight="1">
      <c r="A286" s="79">
        <v>3</v>
      </c>
      <c r="B286" s="92" t="s">
        <v>29</v>
      </c>
      <c r="C286" s="69"/>
      <c r="D286" s="69"/>
      <c r="E286" s="69"/>
      <c r="F286" s="80"/>
      <c r="G286" s="81"/>
    </row>
    <row r="287" spans="1:7" ht="48.75" customHeight="1">
      <c r="A287" s="63"/>
      <c r="B287" s="88" t="s">
        <v>223</v>
      </c>
      <c r="C287" s="68" t="s">
        <v>89</v>
      </c>
      <c r="D287" s="68" t="s">
        <v>87</v>
      </c>
      <c r="E287" s="66"/>
      <c r="F287" s="64">
        <f>F283/F285</f>
        <v>1500000</v>
      </c>
      <c r="G287" s="70">
        <f>F287</f>
        <v>1500000</v>
      </c>
    </row>
    <row r="288" spans="1:7" s="76" customFormat="1" ht="15" customHeight="1">
      <c r="A288" s="79">
        <v>4</v>
      </c>
      <c r="B288" s="92" t="s">
        <v>30</v>
      </c>
      <c r="C288" s="69"/>
      <c r="D288" s="69"/>
      <c r="E288" s="69"/>
      <c r="F288" s="80"/>
      <c r="G288" s="81"/>
    </row>
    <row r="289" spans="1:7" ht="45" customHeight="1">
      <c r="A289" s="63"/>
      <c r="B289" s="88" t="s">
        <v>224</v>
      </c>
      <c r="C289" s="68" t="s">
        <v>88</v>
      </c>
      <c r="D289" s="68"/>
      <c r="E289" s="66"/>
      <c r="F289" s="64">
        <v>100</v>
      </c>
      <c r="G289" s="70">
        <f>F289</f>
        <v>100</v>
      </c>
    </row>
    <row r="290" spans="1:7" s="136" customFormat="1" ht="33.75" hidden="1" customHeight="1">
      <c r="A290" s="124"/>
      <c r="B290" s="192" t="s">
        <v>291</v>
      </c>
      <c r="C290" s="192"/>
      <c r="D290" s="192"/>
      <c r="E290" s="192"/>
      <c r="F290" s="125"/>
      <c r="G290" s="138"/>
    </row>
    <row r="291" spans="1:7" s="137" customFormat="1" ht="15" hidden="1" customHeight="1">
      <c r="A291" s="126">
        <v>1</v>
      </c>
      <c r="B291" s="127" t="s">
        <v>27</v>
      </c>
      <c r="C291" s="128"/>
      <c r="D291" s="128"/>
      <c r="E291" s="129"/>
      <c r="F291" s="129"/>
      <c r="G291" s="129"/>
    </row>
    <row r="292" spans="1:7" s="136" customFormat="1" ht="41.25" hidden="1" customHeight="1">
      <c r="A292" s="124"/>
      <c r="B292" s="130" t="s">
        <v>230</v>
      </c>
      <c r="C292" s="131" t="s">
        <v>89</v>
      </c>
      <c r="D292" s="128" t="s">
        <v>178</v>
      </c>
      <c r="E292" s="132"/>
      <c r="F292" s="125"/>
      <c r="G292" s="125">
        <f>F292</f>
        <v>0</v>
      </c>
    </row>
    <row r="293" spans="1:7" s="137" customFormat="1" ht="15" hidden="1" customHeight="1">
      <c r="A293" s="126">
        <v>2</v>
      </c>
      <c r="B293" s="133" t="s">
        <v>28</v>
      </c>
      <c r="C293" s="128"/>
      <c r="D293" s="128"/>
      <c r="E293" s="129"/>
      <c r="F293" s="129"/>
      <c r="G293" s="129"/>
    </row>
    <row r="294" spans="1:7" s="136" customFormat="1" ht="49.5" hidden="1" customHeight="1">
      <c r="A294" s="124"/>
      <c r="B294" s="130" t="s">
        <v>231</v>
      </c>
      <c r="C294" s="131" t="s">
        <v>180</v>
      </c>
      <c r="D294" s="131" t="s">
        <v>181</v>
      </c>
      <c r="E294" s="134"/>
      <c r="F294" s="125"/>
      <c r="G294" s="138">
        <f>F294</f>
        <v>0</v>
      </c>
    </row>
    <row r="295" spans="1:7" s="137" customFormat="1" ht="15" hidden="1" customHeight="1">
      <c r="A295" s="126">
        <v>3</v>
      </c>
      <c r="B295" s="133" t="s">
        <v>29</v>
      </c>
      <c r="C295" s="128"/>
      <c r="D295" s="128"/>
      <c r="E295" s="128"/>
      <c r="F295" s="129"/>
      <c r="G295" s="139"/>
    </row>
    <row r="296" spans="1:7" s="136" customFormat="1" ht="52.5" hidden="1" customHeight="1">
      <c r="A296" s="124"/>
      <c r="B296" s="130" t="s">
        <v>232</v>
      </c>
      <c r="C296" s="131" t="s">
        <v>89</v>
      </c>
      <c r="D296" s="131" t="s">
        <v>87</v>
      </c>
      <c r="E296" s="134"/>
      <c r="F296" s="125"/>
      <c r="G296" s="138">
        <f>F296</f>
        <v>0</v>
      </c>
    </row>
    <row r="297" spans="1:7" s="137" customFormat="1" ht="15" hidden="1" customHeight="1">
      <c r="A297" s="126">
        <v>4</v>
      </c>
      <c r="B297" s="133" t="s">
        <v>30</v>
      </c>
      <c r="C297" s="128"/>
      <c r="D297" s="128"/>
      <c r="E297" s="128"/>
      <c r="F297" s="129"/>
      <c r="G297" s="139"/>
    </row>
    <row r="298" spans="1:7" s="136" customFormat="1" ht="45" hidden="1" customHeight="1">
      <c r="A298" s="124"/>
      <c r="B298" s="130" t="s">
        <v>233</v>
      </c>
      <c r="C298" s="131" t="s">
        <v>88</v>
      </c>
      <c r="D298" s="131"/>
      <c r="E298" s="134"/>
      <c r="F298" s="125"/>
      <c r="G298" s="138">
        <f>F298</f>
        <v>0</v>
      </c>
    </row>
    <row r="299" spans="1:7" s="136" customFormat="1" ht="33" hidden="1" customHeight="1">
      <c r="A299" s="124"/>
      <c r="B299" s="192" t="s">
        <v>292</v>
      </c>
      <c r="C299" s="192"/>
      <c r="D299" s="192"/>
      <c r="E299" s="192"/>
      <c r="F299" s="125"/>
      <c r="G299" s="138"/>
    </row>
    <row r="300" spans="1:7" s="137" customFormat="1" ht="15" hidden="1" customHeight="1">
      <c r="A300" s="126">
        <v>1</v>
      </c>
      <c r="B300" s="127" t="s">
        <v>27</v>
      </c>
      <c r="C300" s="128"/>
      <c r="D300" s="128"/>
      <c r="E300" s="129"/>
      <c r="F300" s="129"/>
      <c r="G300" s="129"/>
    </row>
    <row r="301" spans="1:7" s="136" customFormat="1" ht="47.25" hidden="1" customHeight="1">
      <c r="A301" s="124"/>
      <c r="B301" s="130" t="s">
        <v>234</v>
      </c>
      <c r="C301" s="131" t="s">
        <v>89</v>
      </c>
      <c r="D301" s="128" t="s">
        <v>178</v>
      </c>
      <c r="E301" s="132"/>
      <c r="F301" s="125"/>
      <c r="G301" s="125">
        <f>F301</f>
        <v>0</v>
      </c>
    </row>
    <row r="302" spans="1:7" s="137" customFormat="1" ht="15" hidden="1" customHeight="1">
      <c r="A302" s="126">
        <v>2</v>
      </c>
      <c r="B302" s="133" t="s">
        <v>28</v>
      </c>
      <c r="C302" s="128"/>
      <c r="D302" s="128"/>
      <c r="E302" s="129"/>
      <c r="F302" s="129"/>
      <c r="G302" s="129"/>
    </row>
    <row r="303" spans="1:7" s="136" customFormat="1" ht="57.75" hidden="1" customHeight="1">
      <c r="A303" s="124"/>
      <c r="B303" s="130" t="s">
        <v>235</v>
      </c>
      <c r="C303" s="131" t="s">
        <v>180</v>
      </c>
      <c r="D303" s="131" t="s">
        <v>181</v>
      </c>
      <c r="E303" s="134"/>
      <c r="F303" s="125"/>
      <c r="G303" s="138">
        <f>F303</f>
        <v>0</v>
      </c>
    </row>
    <row r="304" spans="1:7" s="137" customFormat="1" ht="15" hidden="1" customHeight="1">
      <c r="A304" s="126">
        <v>3</v>
      </c>
      <c r="B304" s="133" t="s">
        <v>29</v>
      </c>
      <c r="C304" s="128"/>
      <c r="D304" s="128"/>
      <c r="E304" s="128"/>
      <c r="F304" s="129"/>
      <c r="G304" s="139"/>
    </row>
    <row r="305" spans="1:7" s="136" customFormat="1" ht="59.25" hidden="1" customHeight="1">
      <c r="A305" s="124"/>
      <c r="B305" s="130" t="s">
        <v>236</v>
      </c>
      <c r="C305" s="131" t="s">
        <v>89</v>
      </c>
      <c r="D305" s="131" t="s">
        <v>87</v>
      </c>
      <c r="E305" s="134"/>
      <c r="F305" s="125"/>
      <c r="G305" s="138">
        <f>F305</f>
        <v>0</v>
      </c>
    </row>
    <row r="306" spans="1:7" s="137" customFormat="1" ht="15" hidden="1" customHeight="1">
      <c r="A306" s="126">
        <v>4</v>
      </c>
      <c r="B306" s="133" t="s">
        <v>30</v>
      </c>
      <c r="C306" s="128"/>
      <c r="D306" s="128"/>
      <c r="E306" s="128"/>
      <c r="F306" s="129"/>
      <c r="G306" s="139"/>
    </row>
    <row r="307" spans="1:7" s="136" customFormat="1" ht="51.75" hidden="1" customHeight="1">
      <c r="A307" s="124"/>
      <c r="B307" s="130" t="s">
        <v>237</v>
      </c>
      <c r="C307" s="131" t="s">
        <v>88</v>
      </c>
      <c r="D307" s="131"/>
      <c r="E307" s="134"/>
      <c r="F307" s="125"/>
      <c r="G307" s="138">
        <f>F307</f>
        <v>0</v>
      </c>
    </row>
    <row r="308" spans="1:7" ht="39" hidden="1" customHeight="1">
      <c r="A308" s="63"/>
      <c r="B308" s="179" t="s">
        <v>309</v>
      </c>
      <c r="C308" s="179"/>
      <c r="D308" s="179"/>
      <c r="E308" s="179"/>
      <c r="F308" s="64"/>
      <c r="G308" s="70"/>
    </row>
    <row r="309" spans="1:7" s="76" customFormat="1" ht="15" hidden="1" customHeight="1">
      <c r="A309" s="79">
        <v>1</v>
      </c>
      <c r="B309" s="82" t="s">
        <v>27</v>
      </c>
      <c r="C309" s="69"/>
      <c r="D309" s="69"/>
      <c r="E309" s="80"/>
      <c r="F309" s="80"/>
      <c r="G309" s="80"/>
    </row>
    <row r="310" spans="1:7" ht="45" hidden="1" customHeight="1">
      <c r="A310" s="63"/>
      <c r="B310" s="88" t="s">
        <v>238</v>
      </c>
      <c r="C310" s="68" t="s">
        <v>89</v>
      </c>
      <c r="D310" s="69" t="s">
        <v>178</v>
      </c>
      <c r="E310" s="67"/>
      <c r="F310" s="64"/>
      <c r="G310" s="64">
        <f>F310</f>
        <v>0</v>
      </c>
    </row>
    <row r="311" spans="1:7" s="76" customFormat="1" ht="15" hidden="1" customHeight="1">
      <c r="A311" s="79">
        <v>2</v>
      </c>
      <c r="B311" s="92" t="s">
        <v>28</v>
      </c>
      <c r="C311" s="69"/>
      <c r="D311" s="69"/>
      <c r="E311" s="80"/>
      <c r="F311" s="80"/>
      <c r="G311" s="80"/>
    </row>
    <row r="312" spans="1:7" ht="49.5" hidden="1" customHeight="1">
      <c r="A312" s="63"/>
      <c r="B312" s="88" t="s">
        <v>239</v>
      </c>
      <c r="C312" s="68" t="s">
        <v>180</v>
      </c>
      <c r="D312" s="68" t="s">
        <v>181</v>
      </c>
      <c r="E312" s="66"/>
      <c r="F312" s="64"/>
      <c r="G312" s="70">
        <f>F312</f>
        <v>0</v>
      </c>
    </row>
    <row r="313" spans="1:7" s="76" customFormat="1" ht="15" hidden="1" customHeight="1">
      <c r="A313" s="79">
        <v>3</v>
      </c>
      <c r="B313" s="92" t="s">
        <v>29</v>
      </c>
      <c r="C313" s="69"/>
      <c r="D313" s="69"/>
      <c r="E313" s="69"/>
      <c r="F313" s="80"/>
      <c r="G313" s="81"/>
    </row>
    <row r="314" spans="1:7" ht="51" hidden="1" customHeight="1">
      <c r="A314" s="63"/>
      <c r="B314" s="88" t="s">
        <v>240</v>
      </c>
      <c r="C314" s="68" t="s">
        <v>89</v>
      </c>
      <c r="D314" s="68" t="s">
        <v>87</v>
      </c>
      <c r="E314" s="66"/>
      <c r="F314" s="64"/>
      <c r="G314" s="70">
        <f>F314</f>
        <v>0</v>
      </c>
    </row>
    <row r="315" spans="1:7" s="76" customFormat="1" ht="15" hidden="1" customHeight="1">
      <c r="A315" s="79">
        <v>4</v>
      </c>
      <c r="B315" s="92" t="s">
        <v>30</v>
      </c>
      <c r="C315" s="69"/>
      <c r="D315" s="69"/>
      <c r="E315" s="69"/>
      <c r="F315" s="80"/>
      <c r="G315" s="81"/>
    </row>
    <row r="316" spans="1:7" ht="42.75" hidden="1" customHeight="1">
      <c r="A316" s="63"/>
      <c r="B316" s="88" t="s">
        <v>241</v>
      </c>
      <c r="C316" s="68" t="s">
        <v>88</v>
      </c>
      <c r="D316" s="68"/>
      <c r="E316" s="66"/>
      <c r="F316" s="64"/>
      <c r="G316" s="70">
        <f>F316</f>
        <v>0</v>
      </c>
    </row>
    <row r="317" spans="1:7" ht="25.5" customHeight="1">
      <c r="A317" s="63"/>
      <c r="B317" s="180" t="s">
        <v>310</v>
      </c>
      <c r="C317" s="180"/>
      <c r="D317" s="180"/>
      <c r="E317" s="180"/>
      <c r="F317" s="64"/>
      <c r="G317" s="70"/>
    </row>
    <row r="318" spans="1:7" s="76" customFormat="1" ht="15" customHeight="1">
      <c r="A318" s="79">
        <v>1</v>
      </c>
      <c r="B318" s="82" t="s">
        <v>27</v>
      </c>
      <c r="C318" s="69"/>
      <c r="D318" s="69"/>
      <c r="E318" s="80"/>
      <c r="F318" s="80"/>
      <c r="G318" s="80"/>
    </row>
    <row r="319" spans="1:7" ht="40.5" customHeight="1">
      <c r="A319" s="63"/>
      <c r="B319" s="88" t="s">
        <v>280</v>
      </c>
      <c r="C319" s="68" t="s">
        <v>89</v>
      </c>
      <c r="D319" s="69" t="s">
        <v>178</v>
      </c>
      <c r="E319" s="67"/>
      <c r="F319" s="64">
        <f>300000</f>
        <v>300000</v>
      </c>
      <c r="G319" s="64">
        <f>F319</f>
        <v>300000</v>
      </c>
    </row>
    <row r="320" spans="1:7" s="76" customFormat="1" ht="15" customHeight="1">
      <c r="A320" s="79">
        <v>2</v>
      </c>
      <c r="B320" s="92" t="s">
        <v>28</v>
      </c>
      <c r="C320" s="69"/>
      <c r="D320" s="69"/>
      <c r="E320" s="80"/>
      <c r="F320" s="80"/>
      <c r="G320" s="80"/>
    </row>
    <row r="321" spans="1:7" ht="49.5" customHeight="1">
      <c r="A321" s="63"/>
      <c r="B321" s="88" t="s">
        <v>281</v>
      </c>
      <c r="C321" s="68" t="s">
        <v>180</v>
      </c>
      <c r="D321" s="68" t="s">
        <v>181</v>
      </c>
      <c r="E321" s="66"/>
      <c r="F321" s="64">
        <v>1</v>
      </c>
      <c r="G321" s="70">
        <f>F321</f>
        <v>1</v>
      </c>
    </row>
    <row r="322" spans="1:7" s="76" customFormat="1" ht="15" customHeight="1">
      <c r="A322" s="79">
        <v>3</v>
      </c>
      <c r="B322" s="92" t="s">
        <v>29</v>
      </c>
      <c r="C322" s="69"/>
      <c r="D322" s="69"/>
      <c r="E322" s="69"/>
      <c r="F322" s="80"/>
      <c r="G322" s="81"/>
    </row>
    <row r="323" spans="1:7" ht="51" customHeight="1">
      <c r="A323" s="63"/>
      <c r="B323" s="88" t="s">
        <v>282</v>
      </c>
      <c r="C323" s="68" t="s">
        <v>89</v>
      </c>
      <c r="D323" s="68" t="s">
        <v>87</v>
      </c>
      <c r="E323" s="66"/>
      <c r="F323" s="64">
        <f>F319/F321</f>
        <v>300000</v>
      </c>
      <c r="G323" s="70">
        <f>F323</f>
        <v>300000</v>
      </c>
    </row>
    <row r="324" spans="1:7" s="76" customFormat="1" ht="15" customHeight="1">
      <c r="A324" s="79">
        <v>4</v>
      </c>
      <c r="B324" s="92" t="s">
        <v>30</v>
      </c>
      <c r="C324" s="69"/>
      <c r="D324" s="69"/>
      <c r="E324" s="69"/>
      <c r="F324" s="80"/>
      <c r="G324" s="81"/>
    </row>
    <row r="325" spans="1:7" ht="42.75" customHeight="1">
      <c r="A325" s="63"/>
      <c r="B325" s="88" t="s">
        <v>283</v>
      </c>
      <c r="C325" s="68" t="s">
        <v>88</v>
      </c>
      <c r="D325" s="68"/>
      <c r="E325" s="66"/>
      <c r="F325" s="64">
        <v>100</v>
      </c>
      <c r="G325" s="70">
        <f>F325</f>
        <v>100</v>
      </c>
    </row>
    <row r="326" spans="1:7" ht="25.5" customHeight="1">
      <c r="A326" s="63"/>
      <c r="B326" s="189" t="s">
        <v>242</v>
      </c>
      <c r="C326" s="189"/>
      <c r="D326" s="189"/>
      <c r="E326" s="66"/>
      <c r="F326" s="65">
        <f>F333+F338</f>
        <v>549000</v>
      </c>
      <c r="G326" s="65">
        <f>G333+G338</f>
        <v>549000</v>
      </c>
    </row>
    <row r="327" spans="1:7" ht="21" customHeight="1">
      <c r="A327" s="35"/>
      <c r="B327" s="181" t="s">
        <v>243</v>
      </c>
      <c r="C327" s="181"/>
      <c r="D327" s="181"/>
      <c r="E327" s="181"/>
      <c r="F327" s="36"/>
      <c r="G327" s="36"/>
    </row>
    <row r="328" spans="1:7" s="76" customFormat="1" ht="15" customHeight="1">
      <c r="A328" s="71">
        <v>1</v>
      </c>
      <c r="B328" s="78" t="s">
        <v>27</v>
      </c>
      <c r="C328" s="73"/>
      <c r="D328" s="73"/>
      <c r="E328" s="77"/>
      <c r="F328" s="74"/>
      <c r="G328" s="74"/>
    </row>
    <row r="329" spans="1:7" ht="30" customHeight="1">
      <c r="A329" s="35"/>
      <c r="B329" s="89" t="s">
        <v>244</v>
      </c>
      <c r="C329" s="39" t="s">
        <v>89</v>
      </c>
      <c r="D329" s="40" t="s">
        <v>178</v>
      </c>
      <c r="E329" s="38"/>
      <c r="F329" s="36">
        <f>500000</f>
        <v>500000</v>
      </c>
      <c r="G329" s="36">
        <f>F329</f>
        <v>500000</v>
      </c>
    </row>
    <row r="330" spans="1:7" s="76" customFormat="1" ht="15" customHeight="1">
      <c r="A330" s="71">
        <v>2</v>
      </c>
      <c r="B330" s="72" t="s">
        <v>28</v>
      </c>
      <c r="C330" s="40"/>
      <c r="D330" s="40"/>
      <c r="E330" s="77"/>
      <c r="F330" s="74"/>
      <c r="G330" s="74"/>
    </row>
    <row r="331" spans="1:7" ht="42.75" customHeight="1">
      <c r="A331" s="35"/>
      <c r="B331" s="89" t="s">
        <v>245</v>
      </c>
      <c r="C331" s="39" t="s">
        <v>180</v>
      </c>
      <c r="D331" s="39" t="s">
        <v>181</v>
      </c>
      <c r="E331" s="37"/>
      <c r="F331" s="36">
        <v>1</v>
      </c>
      <c r="G331" s="41">
        <f>F331</f>
        <v>1</v>
      </c>
    </row>
    <row r="332" spans="1:7" s="76" customFormat="1" ht="15" customHeight="1">
      <c r="A332" s="71">
        <v>3</v>
      </c>
      <c r="B332" s="72" t="s">
        <v>29</v>
      </c>
      <c r="C332" s="40"/>
      <c r="D332" s="40"/>
      <c r="E332" s="73"/>
      <c r="F332" s="74"/>
      <c r="G332" s="75"/>
    </row>
    <row r="333" spans="1:7" ht="34.5" customHeight="1">
      <c r="A333" s="35"/>
      <c r="B333" s="89" t="s">
        <v>246</v>
      </c>
      <c r="C333" s="39" t="s">
        <v>89</v>
      </c>
      <c r="D333" s="39" t="s">
        <v>87</v>
      </c>
      <c r="E333" s="37"/>
      <c r="F333" s="36">
        <f>F329/F331</f>
        <v>500000</v>
      </c>
      <c r="G333" s="41">
        <f>F333</f>
        <v>500000</v>
      </c>
    </row>
    <row r="334" spans="1:7" s="76" customFormat="1" ht="15" customHeight="1">
      <c r="A334" s="71">
        <v>4</v>
      </c>
      <c r="B334" s="72" t="s">
        <v>30</v>
      </c>
      <c r="C334" s="40"/>
      <c r="D334" s="40"/>
      <c r="E334" s="73"/>
      <c r="F334" s="74"/>
      <c r="G334" s="75"/>
    </row>
    <row r="335" spans="1:7" ht="38.25" customHeight="1">
      <c r="A335" s="35"/>
      <c r="B335" s="89" t="s">
        <v>247</v>
      </c>
      <c r="C335" s="42" t="s">
        <v>88</v>
      </c>
      <c r="D335" s="39" t="s">
        <v>87</v>
      </c>
      <c r="E335" s="37"/>
      <c r="F335" s="36">
        <v>100</v>
      </c>
      <c r="G335" s="41">
        <f>F335</f>
        <v>100</v>
      </c>
    </row>
    <row r="336" spans="1:7" ht="26.25" customHeight="1">
      <c r="A336" s="35"/>
      <c r="B336" s="197" t="s">
        <v>300</v>
      </c>
      <c r="C336" s="198"/>
      <c r="D336" s="198"/>
      <c r="E336" s="198"/>
      <c r="F336" s="199"/>
      <c r="G336" s="36"/>
    </row>
    <row r="337" spans="1:8" ht="14.25" customHeight="1">
      <c r="A337" s="71">
        <v>1</v>
      </c>
      <c r="B337" s="78" t="s">
        <v>27</v>
      </c>
      <c r="C337" s="73"/>
      <c r="D337" s="73"/>
      <c r="E337" s="77"/>
      <c r="F337" s="74"/>
      <c r="G337" s="74"/>
    </row>
    <row r="338" spans="1:8" ht="38.25" customHeight="1">
      <c r="A338" s="35"/>
      <c r="B338" s="89" t="s">
        <v>296</v>
      </c>
      <c r="C338" s="39" t="s">
        <v>89</v>
      </c>
      <c r="D338" s="40" t="s">
        <v>178</v>
      </c>
      <c r="E338" s="38"/>
      <c r="F338" s="36">
        <v>49000</v>
      </c>
      <c r="G338" s="36">
        <f>F338</f>
        <v>49000</v>
      </c>
    </row>
    <row r="339" spans="1:8" ht="20.25" customHeight="1">
      <c r="A339" s="71">
        <v>2</v>
      </c>
      <c r="B339" s="72" t="s">
        <v>28</v>
      </c>
      <c r="C339" s="40"/>
      <c r="D339" s="40"/>
      <c r="E339" s="77"/>
      <c r="F339" s="74"/>
      <c r="G339" s="74"/>
    </row>
    <row r="340" spans="1:8" ht="60" customHeight="1">
      <c r="A340" s="35"/>
      <c r="B340" s="89" t="s">
        <v>297</v>
      </c>
      <c r="C340" s="39" t="s">
        <v>180</v>
      </c>
      <c r="D340" s="39" t="s">
        <v>181</v>
      </c>
      <c r="E340" s="37"/>
      <c r="F340" s="36">
        <v>1</v>
      </c>
      <c r="G340" s="41">
        <f>F340</f>
        <v>1</v>
      </c>
    </row>
    <row r="341" spans="1:8" ht="20.25" customHeight="1">
      <c r="A341" s="71">
        <v>3</v>
      </c>
      <c r="B341" s="72" t="s">
        <v>29</v>
      </c>
      <c r="C341" s="40"/>
      <c r="D341" s="40"/>
      <c r="E341" s="73"/>
      <c r="F341" s="74"/>
      <c r="G341" s="75"/>
    </row>
    <row r="342" spans="1:8" ht="46.5" customHeight="1">
      <c r="A342" s="35"/>
      <c r="B342" s="89" t="s">
        <v>298</v>
      </c>
      <c r="C342" s="39" t="s">
        <v>89</v>
      </c>
      <c r="D342" s="39" t="s">
        <v>87</v>
      </c>
      <c r="E342" s="37"/>
      <c r="F342" s="36">
        <f>F338/F340</f>
        <v>49000</v>
      </c>
      <c r="G342" s="41">
        <f>F342</f>
        <v>49000</v>
      </c>
    </row>
    <row r="343" spans="1:8" ht="16.5" customHeight="1">
      <c r="A343" s="71">
        <v>4</v>
      </c>
      <c r="B343" s="72" t="s">
        <v>30</v>
      </c>
      <c r="C343" s="40"/>
      <c r="D343" s="40"/>
      <c r="E343" s="73"/>
      <c r="F343" s="74"/>
      <c r="G343" s="75"/>
    </row>
    <row r="344" spans="1:8" ht="44.25" customHeight="1">
      <c r="A344" s="35"/>
      <c r="B344" s="89" t="s">
        <v>299</v>
      </c>
      <c r="C344" s="42" t="s">
        <v>88</v>
      </c>
      <c r="D344" s="39" t="s">
        <v>87</v>
      </c>
      <c r="E344" s="37"/>
      <c r="F344" s="36">
        <v>100</v>
      </c>
      <c r="G344" s="41">
        <f>F344</f>
        <v>100</v>
      </c>
    </row>
    <row r="345" spans="1:8" ht="22.5" customHeight="1">
      <c r="A345" s="185"/>
      <c r="B345" s="185"/>
      <c r="C345" s="185"/>
      <c r="D345" s="18"/>
    </row>
    <row r="346" spans="1:8" s="58" customFormat="1" ht="33" customHeight="1">
      <c r="A346" s="186" t="s">
        <v>315</v>
      </c>
      <c r="B346" s="186"/>
      <c r="C346" s="186"/>
      <c r="D346" s="97"/>
      <c r="E346" s="98"/>
      <c r="F346" s="187" t="s">
        <v>316</v>
      </c>
      <c r="G346" s="187"/>
    </row>
    <row r="347" spans="1:8" s="58" customFormat="1" ht="12.75" customHeight="1">
      <c r="A347" s="99"/>
      <c r="B347" s="100"/>
      <c r="D347" s="94" t="s">
        <v>31</v>
      </c>
      <c r="F347" s="155" t="s">
        <v>302</v>
      </c>
      <c r="G347" s="155"/>
    </row>
    <row r="348" spans="1:8" s="58" customFormat="1" ht="15.75" customHeight="1">
      <c r="A348" s="158" t="s">
        <v>32</v>
      </c>
      <c r="B348" s="158"/>
      <c r="C348" s="100"/>
      <c r="D348" s="100"/>
    </row>
    <row r="349" spans="1:8" s="58" customFormat="1" ht="34.5" customHeight="1">
      <c r="A349" s="191" t="s">
        <v>303</v>
      </c>
      <c r="B349" s="191"/>
      <c r="C349" s="191"/>
      <c r="D349" s="100"/>
    </row>
    <row r="350" spans="1:8" s="58" customFormat="1" ht="33" customHeight="1">
      <c r="A350" s="183" t="s">
        <v>304</v>
      </c>
      <c r="B350" s="158"/>
      <c r="C350" s="158"/>
      <c r="D350" s="97"/>
      <c r="E350" s="98"/>
      <c r="F350" s="184" t="s">
        <v>305</v>
      </c>
      <c r="G350" s="184"/>
    </row>
    <row r="351" spans="1:8" s="58" customFormat="1" ht="9.75" customHeight="1">
      <c r="B351" s="100"/>
      <c r="C351" s="100"/>
      <c r="D351" s="94" t="s">
        <v>31</v>
      </c>
      <c r="F351" s="155" t="s">
        <v>52</v>
      </c>
      <c r="G351" s="155"/>
    </row>
    <row r="352" spans="1:8" s="58" customFormat="1" ht="14.25" customHeight="1">
      <c r="A352" s="101" t="s">
        <v>306</v>
      </c>
      <c r="B352" s="101"/>
      <c r="C352" s="101"/>
      <c r="D352" s="101"/>
      <c r="E352" s="101"/>
      <c r="F352" s="101"/>
      <c r="G352" s="101"/>
      <c r="H352" s="101"/>
    </row>
    <row r="353" spans="1:2" s="58" customFormat="1" ht="3" customHeight="1">
      <c r="A353" s="102"/>
      <c r="B353" s="58" t="s">
        <v>83</v>
      </c>
    </row>
    <row r="354" spans="1:2" ht="12" customHeight="1">
      <c r="A354" s="33" t="s">
        <v>51</v>
      </c>
    </row>
  </sheetData>
  <mergeCells count="104">
    <mergeCell ref="B35:G35"/>
    <mergeCell ref="C32:G32"/>
    <mergeCell ref="A18:C18"/>
    <mergeCell ref="D18:E18"/>
    <mergeCell ref="B44:C44"/>
    <mergeCell ref="B45:C45"/>
    <mergeCell ref="B46:C46"/>
    <mergeCell ref="B47:C47"/>
    <mergeCell ref="D20:E20"/>
    <mergeCell ref="B200:E200"/>
    <mergeCell ref="F1:G3"/>
    <mergeCell ref="E5:G5"/>
    <mergeCell ref="E6:G6"/>
    <mergeCell ref="E7:G7"/>
    <mergeCell ref="E8:G8"/>
    <mergeCell ref="E9:G9"/>
    <mergeCell ref="B30:G30"/>
    <mergeCell ref="E22:F22"/>
    <mergeCell ref="E38:E39"/>
    <mergeCell ref="E10:G10"/>
    <mergeCell ref="A13:G13"/>
    <mergeCell ref="A14:G14"/>
    <mergeCell ref="D17:F17"/>
    <mergeCell ref="D19:F19"/>
    <mergeCell ref="B23:G23"/>
    <mergeCell ref="B27:G27"/>
    <mergeCell ref="B29:G29"/>
    <mergeCell ref="B33:G33"/>
    <mergeCell ref="B87:D87"/>
    <mergeCell ref="B116:D116"/>
    <mergeCell ref="B125:D125"/>
    <mergeCell ref="B134:D134"/>
    <mergeCell ref="B145:D145"/>
    <mergeCell ref="B218:E218"/>
    <mergeCell ref="B190:D190"/>
    <mergeCell ref="B191:E191"/>
    <mergeCell ref="B336:F336"/>
    <mergeCell ref="A20:C20"/>
    <mergeCell ref="B327:E327"/>
    <mergeCell ref="B254:E254"/>
    <mergeCell ref="B263:E263"/>
    <mergeCell ref="B272:E272"/>
    <mergeCell ref="B281:E281"/>
    <mergeCell ref="B290:E290"/>
    <mergeCell ref="E21:F21"/>
    <mergeCell ref="B24:G26"/>
    <mergeCell ref="B42:C42"/>
    <mergeCell ref="B36:G36"/>
    <mergeCell ref="B86:D86"/>
    <mergeCell ref="B48:C48"/>
    <mergeCell ref="B49:C49"/>
    <mergeCell ref="B50:C50"/>
    <mergeCell ref="B51:C51"/>
    <mergeCell ref="B52:C52"/>
    <mergeCell ref="B40:C40"/>
    <mergeCell ref="B41:C41"/>
    <mergeCell ref="B43:C43"/>
    <mergeCell ref="B154:D154"/>
    <mergeCell ref="B163:D163"/>
    <mergeCell ref="B172:D172"/>
    <mergeCell ref="B181:D181"/>
    <mergeCell ref="B58:C58"/>
    <mergeCell ref="B59:C59"/>
    <mergeCell ref="B60:C60"/>
    <mergeCell ref="B61:C61"/>
    <mergeCell ref="B53:C53"/>
    <mergeCell ref="B54:C54"/>
    <mergeCell ref="B55:C55"/>
    <mergeCell ref="B56:C56"/>
    <mergeCell ref="B57:C57"/>
    <mergeCell ref="B67:C67"/>
    <mergeCell ref="B69:C69"/>
    <mergeCell ref="B70:C70"/>
    <mergeCell ref="B71:C71"/>
    <mergeCell ref="B62:C62"/>
    <mergeCell ref="B63:C63"/>
    <mergeCell ref="B64:C64"/>
    <mergeCell ref="B65:C65"/>
    <mergeCell ref="B66:C66"/>
    <mergeCell ref="B68:C68"/>
    <mergeCell ref="F351:G351"/>
    <mergeCell ref="B72:C72"/>
    <mergeCell ref="A346:C346"/>
    <mergeCell ref="F346:G346"/>
    <mergeCell ref="F347:G347"/>
    <mergeCell ref="A348:B348"/>
    <mergeCell ref="A349:C349"/>
    <mergeCell ref="A350:C350"/>
    <mergeCell ref="F350:G350"/>
    <mergeCell ref="A73:C73"/>
    <mergeCell ref="B227:E227"/>
    <mergeCell ref="B236:E236"/>
    <mergeCell ref="B245:E245"/>
    <mergeCell ref="B308:E308"/>
    <mergeCell ref="B75:G75"/>
    <mergeCell ref="B82:G82"/>
    <mergeCell ref="A80:B80"/>
    <mergeCell ref="B96:D96"/>
    <mergeCell ref="B105:D105"/>
    <mergeCell ref="B209:E209"/>
    <mergeCell ref="B299:E299"/>
    <mergeCell ref="B317:E317"/>
    <mergeCell ref="B326:D326"/>
    <mergeCell ref="A345:C345"/>
  </mergeCells>
  <pageMargins left="0.19685039370078741" right="0.15748031496062992" top="0.35433070866141736" bottom="0.27559055118110237" header="0.31496062992125984" footer="0.19685039370078741"/>
  <pageSetup paperSize="9" orientation="landscape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5"/>
  <sheetViews>
    <sheetView topLeftCell="A22" workbookViewId="0">
      <selection activeCell="S13" sqref="S13"/>
    </sheetView>
  </sheetViews>
  <sheetFormatPr defaultColWidth="9.125" defaultRowHeight="15.75"/>
  <cols>
    <col min="1" max="1" width="4.375" style="6" customWidth="1"/>
    <col min="2" max="2" width="12.25" style="6" customWidth="1"/>
    <col min="3" max="3" width="11.375" style="6" customWidth="1"/>
    <col min="4" max="4" width="9.125" style="6"/>
    <col min="5" max="13" width="13" style="6" customWidth="1"/>
    <col min="14" max="16384" width="9.125" style="6"/>
  </cols>
  <sheetData>
    <row r="1" spans="1:13" ht="15.75" customHeight="1">
      <c r="J1" s="205" t="s">
        <v>71</v>
      </c>
      <c r="K1" s="205"/>
      <c r="L1" s="205"/>
      <c r="M1" s="205"/>
    </row>
    <row r="2" spans="1:13">
      <c r="J2" s="205"/>
      <c r="K2" s="205"/>
      <c r="L2" s="205"/>
      <c r="M2" s="205"/>
    </row>
    <row r="3" spans="1:13">
      <c r="J3" s="205"/>
      <c r="K3" s="205"/>
      <c r="L3" s="205"/>
      <c r="M3" s="205"/>
    </row>
    <row r="4" spans="1:13">
      <c r="J4" s="205"/>
      <c r="K4" s="205"/>
      <c r="L4" s="205"/>
      <c r="M4" s="205"/>
    </row>
    <row r="5" spans="1:13">
      <c r="A5" s="211" t="s">
        <v>36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</row>
    <row r="6" spans="1:13">
      <c r="A6" s="211" t="s">
        <v>53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</row>
    <row r="7" spans="1:13">
      <c r="A7" s="206" t="s">
        <v>3</v>
      </c>
      <c r="B7" s="5"/>
      <c r="C7" s="3"/>
      <c r="E7" s="208"/>
      <c r="F7" s="208"/>
      <c r="G7" s="208"/>
      <c r="H7" s="208"/>
      <c r="I7" s="208"/>
      <c r="J7" s="208"/>
      <c r="K7" s="208"/>
      <c r="L7" s="208"/>
      <c r="M7" s="208"/>
    </row>
    <row r="8" spans="1:13" ht="15" customHeight="1">
      <c r="A8" s="206"/>
      <c r="B8" s="11" t="s">
        <v>45</v>
      </c>
      <c r="C8" s="13"/>
      <c r="D8" s="14"/>
      <c r="E8" s="209" t="s">
        <v>34</v>
      </c>
      <c r="F8" s="209"/>
      <c r="G8" s="209"/>
      <c r="H8" s="209"/>
      <c r="I8" s="209"/>
      <c r="J8" s="209"/>
      <c r="K8" s="209"/>
      <c r="L8" s="209"/>
      <c r="M8" s="209"/>
    </row>
    <row r="9" spans="1:13">
      <c r="A9" s="206" t="s">
        <v>4</v>
      </c>
      <c r="B9" s="5"/>
      <c r="C9" s="3"/>
      <c r="E9" s="208"/>
      <c r="F9" s="208"/>
      <c r="G9" s="208"/>
      <c r="H9" s="208"/>
      <c r="I9" s="208"/>
      <c r="J9" s="208"/>
      <c r="K9" s="208"/>
      <c r="L9" s="208"/>
      <c r="M9" s="208"/>
    </row>
    <row r="10" spans="1:13" ht="15" customHeight="1">
      <c r="A10" s="206"/>
      <c r="B10" s="11" t="s">
        <v>45</v>
      </c>
      <c r="C10" s="13"/>
      <c r="D10" s="14"/>
      <c r="E10" s="212" t="s">
        <v>33</v>
      </c>
      <c r="F10" s="212"/>
      <c r="G10" s="212"/>
      <c r="H10" s="212"/>
      <c r="I10" s="212"/>
      <c r="J10" s="212"/>
      <c r="K10" s="212"/>
      <c r="L10" s="212"/>
      <c r="M10" s="212"/>
    </row>
    <row r="11" spans="1:13">
      <c r="A11" s="206" t="s">
        <v>5</v>
      </c>
      <c r="B11" s="5"/>
      <c r="C11" s="5"/>
      <c r="E11" s="208"/>
      <c r="F11" s="208"/>
      <c r="G11" s="208"/>
      <c r="H11" s="208"/>
      <c r="I11" s="208"/>
      <c r="J11" s="208"/>
      <c r="K11" s="208"/>
      <c r="L11" s="208"/>
      <c r="M11" s="208"/>
    </row>
    <row r="12" spans="1:13" ht="15" customHeight="1">
      <c r="A12" s="206"/>
      <c r="B12" s="11" t="s">
        <v>45</v>
      </c>
      <c r="C12" s="2" t="s">
        <v>6</v>
      </c>
      <c r="D12" s="14"/>
      <c r="E12" s="209" t="s">
        <v>35</v>
      </c>
      <c r="F12" s="209"/>
      <c r="G12" s="209"/>
      <c r="H12" s="209"/>
      <c r="I12" s="209"/>
      <c r="J12" s="209"/>
      <c r="K12" s="209"/>
      <c r="L12" s="209"/>
      <c r="M12" s="209"/>
    </row>
    <row r="13" spans="1:13" ht="19.5" customHeight="1">
      <c r="A13" s="213" t="s">
        <v>54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</row>
    <row r="14" spans="1:13">
      <c r="A14" s="1"/>
    </row>
    <row r="15" spans="1:13" ht="31.5">
      <c r="A15" s="4" t="s">
        <v>44</v>
      </c>
      <c r="B15" s="210" t="s">
        <v>47</v>
      </c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</row>
    <row r="16" spans="1:13">
      <c r="A16" s="4"/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</row>
    <row r="17" spans="1:26">
      <c r="A17" s="4"/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</row>
    <row r="18" spans="1:26">
      <c r="A18" s="1"/>
    </row>
    <row r="19" spans="1:26">
      <c r="A19" s="7" t="s">
        <v>55</v>
      </c>
    </row>
    <row r="20" spans="1:26">
      <c r="A20" s="3"/>
    </row>
    <row r="21" spans="1:26">
      <c r="A21" s="7" t="s">
        <v>56</v>
      </c>
    </row>
    <row r="22" spans="1:26">
      <c r="A22" s="1"/>
    </row>
    <row r="23" spans="1:26" ht="32.25" customHeight="1">
      <c r="A23" s="4" t="s">
        <v>44</v>
      </c>
      <c r="B23" s="210" t="s">
        <v>12</v>
      </c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</row>
    <row r="24" spans="1:26">
      <c r="A24" s="4"/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</row>
    <row r="25" spans="1:26">
      <c r="A25" s="4"/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</row>
    <row r="26" spans="1:26">
      <c r="A26" s="1"/>
    </row>
    <row r="27" spans="1:26">
      <c r="A27" s="7" t="s">
        <v>57</v>
      </c>
    </row>
    <row r="28" spans="1:26" ht="15.75" customHeight="1">
      <c r="B28" s="12"/>
      <c r="L28" s="12" t="s">
        <v>49</v>
      </c>
    </row>
    <row r="29" spans="1:26">
      <c r="A29" s="1"/>
    </row>
    <row r="30" spans="1:26" ht="30" customHeight="1">
      <c r="A30" s="210" t="s">
        <v>44</v>
      </c>
      <c r="B30" s="210" t="s">
        <v>58</v>
      </c>
      <c r="C30" s="210"/>
      <c r="D30" s="210"/>
      <c r="E30" s="210" t="s">
        <v>37</v>
      </c>
      <c r="F30" s="210"/>
      <c r="G30" s="210"/>
      <c r="H30" s="210" t="s">
        <v>59</v>
      </c>
      <c r="I30" s="210"/>
      <c r="J30" s="210"/>
      <c r="K30" s="210" t="s">
        <v>38</v>
      </c>
      <c r="L30" s="210"/>
      <c r="M30" s="210"/>
      <c r="R30" s="207"/>
      <c r="S30" s="207"/>
      <c r="T30" s="207"/>
      <c r="U30" s="207"/>
      <c r="V30" s="207"/>
      <c r="W30" s="207"/>
      <c r="X30" s="207"/>
      <c r="Y30" s="207"/>
      <c r="Z30" s="207"/>
    </row>
    <row r="31" spans="1:26" ht="33" customHeight="1">
      <c r="A31" s="210"/>
      <c r="B31" s="210"/>
      <c r="C31" s="210"/>
      <c r="D31" s="210"/>
      <c r="E31" s="4" t="s">
        <v>39</v>
      </c>
      <c r="F31" s="4" t="s">
        <v>40</v>
      </c>
      <c r="G31" s="4" t="s">
        <v>41</v>
      </c>
      <c r="H31" s="4" t="s">
        <v>39</v>
      </c>
      <c r="I31" s="4" t="s">
        <v>40</v>
      </c>
      <c r="J31" s="4" t="s">
        <v>41</v>
      </c>
      <c r="K31" s="4" t="s">
        <v>39</v>
      </c>
      <c r="L31" s="4" t="s">
        <v>40</v>
      </c>
      <c r="M31" s="4" t="s">
        <v>41</v>
      </c>
      <c r="R31" s="8"/>
      <c r="S31" s="8"/>
      <c r="T31" s="8"/>
      <c r="U31" s="8"/>
      <c r="V31" s="8"/>
      <c r="W31" s="8"/>
      <c r="X31" s="8"/>
      <c r="Y31" s="8"/>
      <c r="Z31" s="8"/>
    </row>
    <row r="32" spans="1:26">
      <c r="A32" s="4">
        <v>1</v>
      </c>
      <c r="B32" s="210">
        <v>2</v>
      </c>
      <c r="C32" s="210"/>
      <c r="D32" s="210"/>
      <c r="E32" s="4">
        <v>3</v>
      </c>
      <c r="F32" s="4">
        <v>4</v>
      </c>
      <c r="G32" s="4">
        <v>5</v>
      </c>
      <c r="H32" s="4">
        <v>6</v>
      </c>
      <c r="I32" s="4">
        <v>7</v>
      </c>
      <c r="J32" s="4">
        <v>8</v>
      </c>
      <c r="K32" s="4">
        <v>9</v>
      </c>
      <c r="L32" s="4">
        <v>10</v>
      </c>
      <c r="M32" s="4">
        <v>11</v>
      </c>
      <c r="R32" s="8"/>
      <c r="S32" s="8"/>
      <c r="T32" s="8"/>
      <c r="U32" s="8"/>
      <c r="V32" s="8"/>
      <c r="W32" s="8"/>
      <c r="X32" s="8"/>
      <c r="Y32" s="8"/>
      <c r="Z32" s="8"/>
    </row>
    <row r="33" spans="1:26">
      <c r="A33" s="4"/>
      <c r="B33" s="210" t="s">
        <v>18</v>
      </c>
      <c r="C33" s="210"/>
      <c r="D33" s="210"/>
      <c r="E33" s="4"/>
      <c r="F33" s="4"/>
      <c r="G33" s="4"/>
      <c r="H33" s="4"/>
      <c r="I33" s="4"/>
      <c r="J33" s="4"/>
      <c r="K33" s="4"/>
      <c r="L33" s="4"/>
      <c r="M33" s="4"/>
      <c r="R33" s="8"/>
      <c r="S33" s="8"/>
      <c r="T33" s="8"/>
      <c r="U33" s="8"/>
      <c r="V33" s="8"/>
      <c r="W33" s="8"/>
      <c r="X33" s="8"/>
      <c r="Y33" s="8"/>
      <c r="Z33" s="8"/>
    </row>
    <row r="34" spans="1:26">
      <c r="A34" s="4"/>
      <c r="B34" s="210"/>
      <c r="C34" s="210"/>
      <c r="D34" s="210"/>
      <c r="E34" s="4"/>
      <c r="F34" s="4"/>
      <c r="G34" s="4"/>
      <c r="H34" s="4"/>
      <c r="I34" s="4"/>
      <c r="J34" s="4"/>
      <c r="K34" s="4"/>
      <c r="L34" s="4"/>
      <c r="M34" s="4"/>
      <c r="R34" s="8"/>
      <c r="S34" s="8"/>
      <c r="T34" s="8"/>
      <c r="U34" s="8"/>
      <c r="V34" s="8"/>
      <c r="W34" s="8"/>
      <c r="X34" s="8"/>
      <c r="Y34" s="8"/>
      <c r="Z34" s="8"/>
    </row>
    <row r="35" spans="1:26" ht="32.25" customHeight="1">
      <c r="A35" s="215" t="s">
        <v>60</v>
      </c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</row>
    <row r="36" spans="1:26">
      <c r="A36" s="1"/>
    </row>
    <row r="37" spans="1:26" ht="33" customHeight="1">
      <c r="A37" s="217" t="s">
        <v>61</v>
      </c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</row>
    <row r="38" spans="1:26">
      <c r="K38" s="3" t="s">
        <v>49</v>
      </c>
    </row>
    <row r="39" spans="1:26">
      <c r="A39" s="1"/>
    </row>
    <row r="40" spans="1:26" ht="31.5" customHeight="1">
      <c r="A40" s="210" t="s">
        <v>11</v>
      </c>
      <c r="B40" s="210" t="s">
        <v>62</v>
      </c>
      <c r="C40" s="210"/>
      <c r="D40" s="210"/>
      <c r="E40" s="210" t="s">
        <v>37</v>
      </c>
      <c r="F40" s="210"/>
      <c r="G40" s="210"/>
      <c r="H40" s="210" t="s">
        <v>59</v>
      </c>
      <c r="I40" s="210"/>
      <c r="J40" s="210"/>
      <c r="K40" s="210" t="s">
        <v>38</v>
      </c>
      <c r="L40" s="210"/>
      <c r="M40" s="210"/>
    </row>
    <row r="41" spans="1:26" ht="33.75" customHeight="1">
      <c r="A41" s="210"/>
      <c r="B41" s="210"/>
      <c r="C41" s="210"/>
      <c r="D41" s="210"/>
      <c r="E41" s="4" t="s">
        <v>39</v>
      </c>
      <c r="F41" s="4" t="s">
        <v>40</v>
      </c>
      <c r="G41" s="4" t="s">
        <v>41</v>
      </c>
      <c r="H41" s="4" t="s">
        <v>39</v>
      </c>
      <c r="I41" s="4" t="s">
        <v>40</v>
      </c>
      <c r="J41" s="4" t="s">
        <v>41</v>
      </c>
      <c r="K41" s="4" t="s">
        <v>39</v>
      </c>
      <c r="L41" s="4" t="s">
        <v>40</v>
      </c>
      <c r="M41" s="4" t="s">
        <v>41</v>
      </c>
    </row>
    <row r="42" spans="1:26">
      <c r="A42" s="4">
        <v>1</v>
      </c>
      <c r="B42" s="210">
        <v>2</v>
      </c>
      <c r="C42" s="210"/>
      <c r="D42" s="210"/>
      <c r="E42" s="4">
        <v>3</v>
      </c>
      <c r="F42" s="4">
        <v>4</v>
      </c>
      <c r="G42" s="4">
        <v>5</v>
      </c>
      <c r="H42" s="4">
        <v>6</v>
      </c>
      <c r="I42" s="4">
        <v>7</v>
      </c>
      <c r="J42" s="4">
        <v>8</v>
      </c>
      <c r="K42" s="4">
        <v>9</v>
      </c>
      <c r="L42" s="4">
        <v>10</v>
      </c>
      <c r="M42" s="4">
        <v>11</v>
      </c>
    </row>
    <row r="43" spans="1:26">
      <c r="A43" s="4"/>
      <c r="B43" s="210"/>
      <c r="C43" s="210"/>
      <c r="D43" s="210"/>
      <c r="E43" s="4"/>
      <c r="F43" s="4"/>
      <c r="G43" s="4"/>
      <c r="H43" s="4"/>
      <c r="I43" s="4"/>
      <c r="J43" s="4"/>
      <c r="K43" s="4"/>
      <c r="L43" s="4"/>
      <c r="M43" s="4"/>
    </row>
    <row r="44" spans="1:26">
      <c r="A44" s="1"/>
    </row>
    <row r="45" spans="1:26">
      <c r="A45" s="7" t="s">
        <v>63</v>
      </c>
    </row>
    <row r="46" spans="1:26">
      <c r="A46" s="1"/>
    </row>
    <row r="47" spans="1:26" ht="53.25" customHeight="1">
      <c r="A47" s="210" t="s">
        <v>11</v>
      </c>
      <c r="B47" s="210" t="s">
        <v>42</v>
      </c>
      <c r="C47" s="210" t="s">
        <v>25</v>
      </c>
      <c r="D47" s="210" t="s">
        <v>26</v>
      </c>
      <c r="E47" s="210" t="s">
        <v>37</v>
      </c>
      <c r="F47" s="210"/>
      <c r="G47" s="210"/>
      <c r="H47" s="210" t="s">
        <v>64</v>
      </c>
      <c r="I47" s="210"/>
      <c r="J47" s="210"/>
      <c r="K47" s="210" t="s">
        <v>38</v>
      </c>
      <c r="L47" s="210"/>
      <c r="M47" s="210"/>
    </row>
    <row r="48" spans="1:26" ht="30.75" customHeight="1">
      <c r="A48" s="210"/>
      <c r="B48" s="210"/>
      <c r="C48" s="210"/>
      <c r="D48" s="210"/>
      <c r="E48" s="4" t="s">
        <v>39</v>
      </c>
      <c r="F48" s="4" t="s">
        <v>40</v>
      </c>
      <c r="G48" s="4" t="s">
        <v>41</v>
      </c>
      <c r="H48" s="4" t="s">
        <v>39</v>
      </c>
      <c r="I48" s="4" t="s">
        <v>40</v>
      </c>
      <c r="J48" s="4" t="s">
        <v>41</v>
      </c>
      <c r="K48" s="4" t="s">
        <v>39</v>
      </c>
      <c r="L48" s="4" t="s">
        <v>40</v>
      </c>
      <c r="M48" s="4" t="s">
        <v>41</v>
      </c>
    </row>
    <row r="49" spans="1:13">
      <c r="A49" s="4">
        <v>1</v>
      </c>
      <c r="B49" s="4">
        <v>2</v>
      </c>
      <c r="C49" s="4">
        <v>3</v>
      </c>
      <c r="D49" s="4">
        <v>4</v>
      </c>
      <c r="E49" s="4">
        <v>5</v>
      </c>
      <c r="F49" s="4">
        <v>6</v>
      </c>
      <c r="G49" s="4">
        <v>7</v>
      </c>
      <c r="H49" s="4">
        <v>8</v>
      </c>
      <c r="I49" s="4">
        <v>9</v>
      </c>
      <c r="J49" s="4">
        <v>10</v>
      </c>
      <c r="K49" s="4">
        <v>11</v>
      </c>
      <c r="L49" s="4">
        <v>12</v>
      </c>
      <c r="M49" s="4">
        <v>13</v>
      </c>
    </row>
    <row r="50" spans="1:13">
      <c r="A50" s="4">
        <v>1</v>
      </c>
      <c r="B50" s="4" t="s">
        <v>27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>
      <c r="A53" s="210" t="s">
        <v>65</v>
      </c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</row>
    <row r="54" spans="1:13">
      <c r="A54" s="4">
        <v>2</v>
      </c>
      <c r="B54" s="4" t="s">
        <v>28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>
      <c r="A57" s="210" t="s">
        <v>65</v>
      </c>
      <c r="B57" s="210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</row>
    <row r="58" spans="1:13">
      <c r="A58" s="4">
        <v>3</v>
      </c>
      <c r="B58" s="4" t="s">
        <v>29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>
      <c r="A61" s="210" t="s">
        <v>65</v>
      </c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</row>
    <row r="62" spans="1:13">
      <c r="A62" s="4">
        <v>4</v>
      </c>
      <c r="B62" s="4" t="s">
        <v>30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>
      <c r="A65" s="210" t="s">
        <v>65</v>
      </c>
      <c r="B65" s="210"/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</row>
    <row r="66" spans="1:13">
      <c r="A66" s="210" t="s">
        <v>43</v>
      </c>
      <c r="B66" s="210"/>
      <c r="C66" s="210"/>
      <c r="D66" s="210"/>
      <c r="E66" s="210"/>
      <c r="F66" s="210"/>
      <c r="G66" s="210"/>
      <c r="H66" s="210"/>
      <c r="I66" s="210"/>
      <c r="J66" s="210"/>
      <c r="K66" s="210"/>
      <c r="L66" s="210"/>
      <c r="M66" s="210"/>
    </row>
    <row r="67" spans="1:13">
      <c r="A67" s="1"/>
    </row>
    <row r="68" spans="1:13" ht="19.5" customHeight="1">
      <c r="A68" s="7" t="s">
        <v>66</v>
      </c>
      <c r="B68" s="7"/>
      <c r="C68" s="7"/>
      <c r="D68" s="7"/>
    </row>
    <row r="69" spans="1:13" ht="6.75" customHeight="1">
      <c r="A69" s="213" t="s">
        <v>67</v>
      </c>
      <c r="B69" s="213"/>
      <c r="C69" s="213"/>
      <c r="D69" s="213"/>
    </row>
    <row r="70" spans="1:13" ht="19.5" customHeight="1">
      <c r="A70" s="9" t="s">
        <v>68</v>
      </c>
      <c r="B70" s="9"/>
      <c r="C70" s="9"/>
      <c r="D70" s="9"/>
    </row>
    <row r="71" spans="1:13">
      <c r="A71" s="219" t="s">
        <v>70</v>
      </c>
      <c r="B71" s="219"/>
      <c r="C71" s="219"/>
      <c r="D71" s="219"/>
      <c r="E71" s="219"/>
    </row>
    <row r="72" spans="1:13">
      <c r="A72" s="219"/>
      <c r="B72" s="219"/>
      <c r="C72" s="219"/>
      <c r="D72" s="219"/>
      <c r="E72" s="219"/>
      <c r="G72" s="214"/>
      <c r="H72" s="214"/>
      <c r="J72" s="214"/>
      <c r="K72" s="214"/>
      <c r="L72" s="214"/>
      <c r="M72" s="214"/>
    </row>
    <row r="73" spans="1:13" ht="15.75" customHeight="1">
      <c r="A73" s="10"/>
      <c r="B73" s="10"/>
      <c r="C73" s="10"/>
      <c r="D73" s="10"/>
      <c r="E73" s="10"/>
      <c r="G73" s="218" t="s">
        <v>31</v>
      </c>
      <c r="H73" s="218"/>
      <c r="J73" s="212" t="s">
        <v>52</v>
      </c>
      <c r="K73" s="212"/>
      <c r="L73" s="212"/>
      <c r="M73" s="212"/>
    </row>
    <row r="74" spans="1:13" ht="43.5" customHeight="1">
      <c r="A74" s="219" t="s">
        <v>69</v>
      </c>
      <c r="B74" s="219"/>
      <c r="C74" s="219"/>
      <c r="D74" s="219"/>
      <c r="E74" s="219"/>
      <c r="G74" s="214"/>
      <c r="H74" s="214"/>
      <c r="J74" s="214"/>
      <c r="K74" s="214"/>
      <c r="L74" s="214"/>
      <c r="M74" s="214"/>
    </row>
    <row r="75" spans="1:13" ht="15.75" customHeight="1">
      <c r="A75" s="219"/>
      <c r="B75" s="219"/>
      <c r="C75" s="219"/>
      <c r="D75" s="219"/>
      <c r="E75" s="219"/>
      <c r="G75" s="218" t="s">
        <v>31</v>
      </c>
      <c r="H75" s="218"/>
      <c r="J75" s="212" t="s">
        <v>52</v>
      </c>
      <c r="K75" s="212"/>
      <c r="L75" s="212"/>
      <c r="M75" s="212"/>
    </row>
  </sheetData>
  <mergeCells count="62">
    <mergeCell ref="B42:D42"/>
    <mergeCell ref="B43:D43"/>
    <mergeCell ref="A71:E72"/>
    <mergeCell ref="A74:E75"/>
    <mergeCell ref="G72:H72"/>
    <mergeCell ref="G75:H75"/>
    <mergeCell ref="A66:M66"/>
    <mergeCell ref="A47:A48"/>
    <mergeCell ref="B47:B48"/>
    <mergeCell ref="C47:C48"/>
    <mergeCell ref="D47:D48"/>
    <mergeCell ref="K47:M47"/>
    <mergeCell ref="A53:M53"/>
    <mergeCell ref="A57:M57"/>
    <mergeCell ref="A61:M61"/>
    <mergeCell ref="A65:M65"/>
    <mergeCell ref="J73:M73"/>
    <mergeCell ref="J72:M72"/>
    <mergeCell ref="J74:M74"/>
    <mergeCell ref="J75:M75"/>
    <mergeCell ref="B32:D32"/>
    <mergeCell ref="B33:D33"/>
    <mergeCell ref="B34:D34"/>
    <mergeCell ref="A35:M35"/>
    <mergeCell ref="A37:M37"/>
    <mergeCell ref="G74:H74"/>
    <mergeCell ref="A69:D69"/>
    <mergeCell ref="E47:G47"/>
    <mergeCell ref="H47:J47"/>
    <mergeCell ref="G73:H73"/>
    <mergeCell ref="B40:D41"/>
    <mergeCell ref="K40:M40"/>
    <mergeCell ref="A40:A41"/>
    <mergeCell ref="E40:G40"/>
    <mergeCell ref="H40:J40"/>
    <mergeCell ref="A30:A31"/>
    <mergeCell ref="E30:G30"/>
    <mergeCell ref="H30:J30"/>
    <mergeCell ref="K30:M30"/>
    <mergeCell ref="B30:D31"/>
    <mergeCell ref="A9:A10"/>
    <mergeCell ref="A13:M13"/>
    <mergeCell ref="B23:M23"/>
    <mergeCell ref="B24:M24"/>
    <mergeCell ref="B25:M25"/>
    <mergeCell ref="B17:M17"/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  <mergeCell ref="A6:M6"/>
    <mergeCell ref="E7:M7"/>
    <mergeCell ref="E8:M8"/>
    <mergeCell ref="E9:M9"/>
    <mergeCell ref="E10:M10"/>
    <mergeCell ref="A7:A8"/>
  </mergeCells>
  <pageMargins left="0.16" right="0.16" top="0.35" bottom="0.3" header="0.31496062992125984" footer="0.31496062992125984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паспорт 26.04</vt:lpstr>
      <vt:lpstr>паспорт з 13.10.2022</vt:lpstr>
      <vt:lpstr>звіт з 01.01.2020</vt:lpstr>
      <vt:lpstr>'звіт з 01.01.2020'!Область_печати</vt:lpstr>
      <vt:lpstr>'паспорт 26.04'!Область_печати</vt:lpstr>
      <vt:lpstr>'паспорт з 13.10.2022'!Область_печати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Пользователь Windows</cp:lastModifiedBy>
  <cp:lastPrinted>2024-04-29T06:47:33Z</cp:lastPrinted>
  <dcterms:created xsi:type="dcterms:W3CDTF">2018-12-28T08:43:53Z</dcterms:created>
  <dcterms:modified xsi:type="dcterms:W3CDTF">2024-05-02T13:49:00Z</dcterms:modified>
</cp:coreProperties>
</file>