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24.12.2020" sheetId="7" r:id="rId1"/>
    <sheet name="паспорт 21.12.2020" sheetId="6" state="hidden" r:id="rId2"/>
    <sheet name="паспорт 05.08.2020" sheetId="5" state="hidden" r:id="rId3"/>
    <sheet name="паспорт з 01.01.2020" sheetId="4" state="hidden" r:id="rId4"/>
    <sheet name="звіт з 01.01.2020" sheetId="3" state="hidden" r:id="rId5"/>
  </sheets>
  <definedNames>
    <definedName name="_xlnm.Print_Area" localSheetId="4">'звіт з 01.01.2020'!$A$1:$M$75</definedName>
  </definedNames>
  <calcPr calcId="125725"/>
</workbook>
</file>

<file path=xl/calcChain.xml><?xml version="1.0" encoding="utf-8"?>
<calcChain xmlns="http://schemas.openxmlformats.org/spreadsheetml/2006/main">
  <c r="E91" i="7"/>
  <c r="E88"/>
  <c r="E89"/>
  <c r="E90"/>
  <c r="C44"/>
  <c r="C45"/>
  <c r="F115"/>
  <c r="G115"/>
  <c r="G113"/>
  <c r="G112"/>
  <c r="G109"/>
  <c r="G107"/>
  <c r="G103"/>
  <c r="G101"/>
  <c r="G100"/>
  <c r="G99"/>
  <c r="G97"/>
  <c r="G96"/>
  <c r="G95"/>
  <c r="G93"/>
  <c r="G92"/>
  <c r="G91"/>
  <c r="G90"/>
  <c r="G89"/>
  <c r="G88"/>
  <c r="E87"/>
  <c r="G87"/>
  <c r="G84"/>
  <c r="G81"/>
  <c r="G79"/>
  <c r="G78"/>
  <c r="G77"/>
  <c r="G76"/>
  <c r="G75"/>
  <c r="G74"/>
  <c r="G73"/>
  <c r="G72"/>
  <c r="G71"/>
  <c r="G70"/>
  <c r="G68"/>
  <c r="G67"/>
  <c r="G66"/>
  <c r="G65"/>
  <c r="E63"/>
  <c r="E82"/>
  <c r="G82"/>
  <c r="D48"/>
  <c r="E47"/>
  <c r="E45"/>
  <c r="H45"/>
  <c r="E44"/>
  <c r="C48"/>
  <c r="E48"/>
  <c r="C45" i="6"/>
  <c r="H45"/>
  <c r="C44"/>
  <c r="E63"/>
  <c r="E82"/>
  <c r="G82"/>
  <c r="E90"/>
  <c r="G90"/>
  <c r="F115"/>
  <c r="G115"/>
  <c r="G113"/>
  <c r="G112"/>
  <c r="G109"/>
  <c r="G107"/>
  <c r="G103"/>
  <c r="G101"/>
  <c r="G100"/>
  <c r="G99"/>
  <c r="G97"/>
  <c r="G96"/>
  <c r="G95"/>
  <c r="G93"/>
  <c r="G92"/>
  <c r="G91"/>
  <c r="G89"/>
  <c r="G88"/>
  <c r="E87"/>
  <c r="G87"/>
  <c r="G84"/>
  <c r="G81"/>
  <c r="G79"/>
  <c r="G78"/>
  <c r="G77"/>
  <c r="G76"/>
  <c r="G75"/>
  <c r="G74"/>
  <c r="G73"/>
  <c r="G72"/>
  <c r="G71"/>
  <c r="G70"/>
  <c r="G68"/>
  <c r="G67"/>
  <c r="G66"/>
  <c r="G65"/>
  <c r="D48"/>
  <c r="E47"/>
  <c r="E45"/>
  <c r="E44"/>
  <c r="C48"/>
  <c r="E48"/>
  <c r="G63"/>
  <c r="C44" i="5"/>
  <c r="C48"/>
  <c r="E48"/>
  <c r="E63"/>
  <c r="E82"/>
  <c r="F115"/>
  <c r="G115"/>
  <c r="G113"/>
  <c r="G112"/>
  <c r="G109"/>
  <c r="G107"/>
  <c r="G103"/>
  <c r="G101"/>
  <c r="G100"/>
  <c r="G99"/>
  <c r="G97"/>
  <c r="G96"/>
  <c r="G95"/>
  <c r="G93"/>
  <c r="G92"/>
  <c r="G91"/>
  <c r="G90"/>
  <c r="G89"/>
  <c r="G88"/>
  <c r="E87"/>
  <c r="G87"/>
  <c r="G84"/>
  <c r="G82"/>
  <c r="G81"/>
  <c r="G79"/>
  <c r="G78"/>
  <c r="G77"/>
  <c r="G76"/>
  <c r="G75"/>
  <c r="G74"/>
  <c r="G73"/>
  <c r="G72"/>
  <c r="G71"/>
  <c r="G70"/>
  <c r="G68"/>
  <c r="G67"/>
  <c r="G66"/>
  <c r="G65"/>
  <c r="G63"/>
  <c r="D48"/>
  <c r="E47"/>
  <c r="E45"/>
  <c r="E44"/>
  <c r="G63" i="4"/>
  <c r="E63"/>
  <c r="G122"/>
  <c r="G121"/>
  <c r="G118"/>
  <c r="G116"/>
  <c r="F124"/>
  <c r="G124"/>
  <c r="G112"/>
  <c r="G110"/>
  <c r="G108"/>
  <c r="G106"/>
  <c r="G93"/>
  <c r="G92"/>
  <c r="G103"/>
  <c r="G101"/>
  <c r="G100"/>
  <c r="G99"/>
  <c r="G97"/>
  <c r="G96"/>
  <c r="G95"/>
  <c r="G91"/>
  <c r="G90"/>
  <c r="G89"/>
  <c r="G88"/>
  <c r="E87"/>
  <c r="G87"/>
  <c r="G84"/>
  <c r="G82"/>
  <c r="G81"/>
  <c r="G79"/>
  <c r="G78"/>
  <c r="G77"/>
  <c r="G76"/>
  <c r="G75"/>
  <c r="G74"/>
  <c r="G73"/>
  <c r="G72"/>
  <c r="G71"/>
  <c r="G70"/>
  <c r="G68"/>
  <c r="G67"/>
  <c r="G66"/>
  <c r="G65"/>
  <c r="D48"/>
  <c r="C48"/>
  <c r="E47"/>
  <c r="E45"/>
  <c r="E44"/>
  <c r="E43"/>
  <c r="E48"/>
  <c r="G63" i="7"/>
</calcChain>
</file>

<file path=xl/sharedStrings.xml><?xml version="1.0" encoding="utf-8"?>
<sst xmlns="http://schemas.openxmlformats.org/spreadsheetml/2006/main" count="1043" uniqueCount="196">
  <si>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</si>
  <si>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</si>
  <si>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</si>
  <si>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</si>
  <si>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</si>
  <si>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</si>
  <si>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</si>
  <si>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</si>
  <si>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</si>
  <si>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</si>
  <si>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</si>
  <si>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</si>
  <si>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</si>
  <si>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</si>
  <si>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</si>
  <si>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</si>
  <si>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</si>
  <si>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</si>
  <si>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</si>
  <si>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</si>
  <si>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</si>
  <si>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</si>
  <si>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</si>
  <si>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</si>
  <si>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</si>
  <si>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</si>
  <si>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</si>
  <si>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</si>
  <si>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</si>
  <si>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</si>
  <si>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</si>
  <si>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</si>
  <si>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</si>
  <si>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</si>
  <si>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</si>
  <si>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</si>
  <si>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</si>
  <si>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</si>
  <si>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</si>
  <si>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</si>
  <si>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</si>
  <si>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</si>
  <si>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</si>
  <si>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</si>
  <si>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</si>
  <si>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</si>
  <si>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</si>
  <si>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</si>
  <si>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</si>
  <si>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</si>
  <si>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</si>
  <si>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</si>
  <si>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</si>
  <si>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</si>
  <si>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</si>
  <si>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</si>
  <si>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</si>
  <si>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</si>
  <si>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</si>
  <si>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</si>
  <si>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</si>
  <si>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</si>
  <si>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</si>
  <si>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</si>
  <si>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</si>
  <si>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</si>
  <si>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</si>
  <si>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</si>
  <si>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</si>
  <si>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</si>
  <si>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</si>
  <si>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</si>
  <si>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</si>
  <si>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</si>
  <si>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</si>
  <si>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</si>
  <si>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</si>
  <si>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</si>
  <si>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</si>
  <si>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</si>
  <si>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</si>
  <si>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</si>
  <si>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</si>
  <si>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</si>
  <si>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</si>
  <si>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</si>
  <si>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</si>
  <si>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</si>
  <si>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</si>
  <si>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0160</t>
  </si>
  <si>
    <t>Керівництво та управління у сфері управління комунального господарства</t>
  </si>
  <si>
    <t xml:space="preserve">       2610600000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</si>
  <si>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4 466 739,00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__4 268 739,00_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198 000,00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гривень.</t>
    </r>
  </si>
  <si>
    <t>– Реалізація наданих законодавством повноважень</t>
  </si>
  <si>
    <t xml:space="preserve">Керівництво і управління у сфері комунального господарства м.Коломиї </t>
  </si>
  <si>
    <t>Мета бюджетної програми :</t>
  </si>
  <si>
    <t>– організаційне, інформаційно-аналітичне та матеріально-технічне забезпечення діяльності управління</t>
  </si>
  <si>
    <t>– оновлення основних засобів</t>
  </si>
  <si>
    <t>Забезпечення збереження енергоресурсів</t>
  </si>
  <si>
    <t>Оплата судового збору</t>
  </si>
  <si>
    <t>Забезпечити оновлення основних засобів (придбання обладнання)</t>
  </si>
  <si>
    <r>
      <t xml:space="preserve">Забезпечити </t>
    </r>
    <r>
      <rPr>
        <sz val="10"/>
        <color indexed="8"/>
        <rFont val="Times New Roman"/>
        <family val="1"/>
        <charset val="204"/>
      </rPr>
      <t>керівництво і управління у сфері комунального господарства м.Коломиї</t>
    </r>
  </si>
  <si>
    <t>кількість працівників управління</t>
  </si>
  <si>
    <t>од.</t>
  </si>
  <si>
    <t>Штатний розпис</t>
  </si>
  <si>
    <t>керівників підрозділів</t>
  </si>
  <si>
    <t>інших посадових осіб</t>
  </si>
  <si>
    <t>кількість працівників обслуговуючого персоналу</t>
  </si>
  <si>
    <t>кількість комунальних підприємств, підпорядкованих управлінню комунального господарства</t>
  </si>
  <si>
    <t>Положення про УКГ</t>
  </si>
  <si>
    <t>кількість розроблених програм, фінансування виконаних робіт по яких здійснюється управлінням комунального господарства</t>
  </si>
  <si>
    <t>Рішення сесії міської ради</t>
  </si>
  <si>
    <t>кількість підготовлених матеріалів рішень виконкому та сесій міської ради</t>
  </si>
  <si>
    <t>Реєстраційний журнал</t>
  </si>
  <si>
    <t>кількість отриманих  скарг та звернень населення</t>
  </si>
  <si>
    <t>шт.</t>
  </si>
  <si>
    <t>Журнал реєстрації вхідної кореспонденції</t>
  </si>
  <si>
    <t>кількість перевірених актів виконаних робіт</t>
  </si>
  <si>
    <t>План робіт</t>
  </si>
  <si>
    <t>кількість підготовлених звітів</t>
  </si>
  <si>
    <t>кількість розроблених паспортів бюджетних програм</t>
  </si>
  <si>
    <t>кількість тендерів, які планується провести</t>
  </si>
  <si>
    <t>Річний план закупівель</t>
  </si>
  <si>
    <t>кількість укладених договорів з підрядними організаціями</t>
  </si>
  <si>
    <t>кількість ордерів на видалення зелених насаджень, які планується видати</t>
  </si>
  <si>
    <t>кількість розглянутих скарг та звернень населення на 1-го працівника</t>
  </si>
  <si>
    <t>середньорічні видатки на одного працівника</t>
  </si>
  <si>
    <t>грн..</t>
  </si>
  <si>
    <t>Розрахунок</t>
  </si>
  <si>
    <t>зменшення кількості скарг та звернень населення в порівнянні з минулим роком</t>
  </si>
  <si>
    <t>%</t>
  </si>
  <si>
    <t>обсяг видатків на оплату енергоносіїв, з них:</t>
  </si>
  <si>
    <t>грн</t>
  </si>
  <si>
    <t>Кошторис</t>
  </si>
  <si>
    <t>Водопостачання</t>
  </si>
  <si>
    <t>Електроенергія</t>
  </si>
  <si>
    <t>природній газ</t>
  </si>
  <si>
    <t>інші енергоносії ( послуги з вивезення ТПВ)</t>
  </si>
  <si>
    <t>Загальна площа приміщення</t>
  </si>
  <si>
    <t>кв.м</t>
  </si>
  <si>
    <t>Технічні умови</t>
  </si>
  <si>
    <t>Опалювальна площа приміщення</t>
  </si>
  <si>
    <t>обсяг споживання води</t>
  </si>
  <si>
    <t>куб.м</t>
  </si>
  <si>
    <t>Звітні дані</t>
  </si>
  <si>
    <t>обсяг споживання електроенергії</t>
  </si>
  <si>
    <t>кВт год</t>
  </si>
  <si>
    <t>обсяг споживання природнього газу</t>
  </si>
  <si>
    <r>
      <t>середнє споживання води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загальної площі</t>
    </r>
  </si>
  <si>
    <r>
      <t>м</t>
    </r>
    <r>
      <rPr>
        <vertAlign val="superscript"/>
        <sz val="8"/>
        <color indexed="8"/>
        <rFont val="Times New Roman"/>
        <family val="1"/>
        <charset val="204"/>
      </rPr>
      <t>3</t>
    </r>
    <r>
      <rPr>
        <sz val="8"/>
        <color indexed="8"/>
        <rFont val="Times New Roman"/>
        <family val="1"/>
        <charset val="204"/>
      </rPr>
      <t>/1м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>заг. пл</t>
    </r>
  </si>
  <si>
    <t>розрахунок</t>
  </si>
  <si>
    <r>
      <t>середнє споживання електроенергії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загальної площі</t>
    </r>
  </si>
  <si>
    <r>
      <t>кВт год/1м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заг.пл.</t>
    </r>
  </si>
  <si>
    <r>
      <t>середнє споживання природнього газу на 1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опалювальної площі</t>
    </r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</si>
  <si>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/1м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опл.пл.</t>
    </r>
  </si>
  <si>
    <t>відсоток оплати за спожиті енергоносії</t>
  </si>
  <si>
    <t>Обсяг видатків</t>
  </si>
  <si>
    <t>План видатків</t>
  </si>
  <si>
    <t>кількість позовів поданих до суду установою</t>
  </si>
  <si>
    <t>середня розмір оплати судового збору за подання 1 позову</t>
  </si>
  <si>
    <t xml:space="preserve">відсоток виконання завдання по сплаті судового збору </t>
  </si>
  <si>
    <t>Кошторис видатків</t>
  </si>
  <si>
    <t>Кількість комплектів комп`ютерної техніки, яку планується придбати</t>
  </si>
  <si>
    <t>Кількість принтерів, які планується придбати</t>
  </si>
  <si>
    <t>середня вартість придбання 1 комплекту комп`ютерної техніки</t>
  </si>
  <si>
    <t>середня вартість придбання 1 принтера</t>
  </si>
  <si>
    <t xml:space="preserve">оновлення основних засобів </t>
  </si>
  <si>
    <t>1.1 Забезпечити керівництво та управління у сфері комунального господарства м.Коломиї</t>
  </si>
  <si>
    <t>1.2 Забезпечення збереження енергоресурсів (придбання обладнання)</t>
  </si>
  <si>
    <t>2.1 Забезпечити оновлення основних засобів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</si>
  <si>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</si>
  <si>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</si>
  <si>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</si>
  <si>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1. Організаційне, інформаційно-аналітичне та матеріально-технічне забезпечення діяльності управління</t>
  </si>
  <si>
    <t xml:space="preserve"> 2. Оновлення основних засобів</t>
  </si>
  <si>
    <t>1.3 Оплата судового збору</t>
  </si>
  <si>
    <t>0111</t>
  </si>
  <si>
    <t>грн.</t>
  </si>
  <si>
    <t>Ольга Циганчук</t>
  </si>
  <si>
    <t xml:space="preserve">Заступник начальника   управління - начальник бюджетного відділу фінансового управління    </t>
  </si>
  <si>
    <t>-</t>
  </si>
  <si>
    <r>
      <t>_</t>
    </r>
    <r>
      <rPr>
        <u/>
        <sz val="12"/>
        <color indexed="8"/>
        <rFont val="Times New Roman"/>
        <family val="1"/>
        <charset val="204"/>
      </rPr>
      <t>05.02.2020р.</t>
    </r>
    <r>
      <rPr>
        <sz val="12"/>
        <color indexed="8"/>
        <rFont val="Times New Roman"/>
        <family val="1"/>
        <charset val="204"/>
      </rPr>
      <t>_ N _</t>
    </r>
    <r>
      <rPr>
        <u/>
        <sz val="12"/>
        <color indexed="8"/>
        <rFont val="Times New Roman"/>
        <family val="1"/>
        <charset val="204"/>
      </rPr>
      <t>2 -о</t>
    </r>
    <r>
      <rPr>
        <sz val="12"/>
        <color indexed="8"/>
        <rFont val="Times New Roman"/>
        <family val="1"/>
        <charset val="204"/>
      </rPr>
      <t>__</t>
    </r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</si>
  <si>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самоврядування», Закон України «Про службу в органах місцевого самоврядування»,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Постанова Кабінету Міністрів України від 31.08.1998 року №1352 "Про затвердження Положення про формування та  виконання Національної програми інформатизації" (із змінами ,внесеними згідно Постанови  КМУ від 23.10.2019 року №925) 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органів»,рішення міської ради від 05.12.2019 року № 4222-55/2019 «Про міський бюджет на 2020 рік»</t>
    </r>
  </si>
  <si>
    <r>
      <t>______________________</t>
    </r>
    <r>
      <rPr>
        <sz val="12"/>
        <color indexed="8"/>
        <rFont val="Times New Roman"/>
        <family val="1"/>
        <charset val="204"/>
      </rPr>
      <t>_ N _______________</t>
    </r>
  </si>
  <si>
    <t>0953000000</t>
  </si>
  <si>
    <r>
      <t>Підстави для виконання бюджетної програми:    __</t>
    </r>
    <r>
      <rPr>
        <u/>
        <sz val="12"/>
        <color indexed="8"/>
        <rFont val="Times New Roman"/>
        <family val="1"/>
        <charset val="204"/>
      </rPr>
      <t>Конституція України,   Бюджетний кодекс України,   Закон України «Про місцеве самоврядування»,  Закон України «Про службу в органах місцевого самоврядування», Наказ Міністерства фінансів України від 26.08.2014 №836  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</t>
    </r>
  </si>
  <si>
    <t xml:space="preserve">Начальник  фінансового управління    </t>
  </si>
  <si>
    <t>Ганна Бакай</t>
  </si>
  <si>
    <t xml:space="preserve">місцевих бюджетів», Постанова Кабінету Міністрів України від 31.08.1998 року №1352 "Про затвердження Положення про формування та  виконання Національної програми інформатизації" (із змінами ,внесеними згідно Постанови  КМУ від 23.10.2019 року №925) 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органів»,рішення міської ради від 05.12.2019 року № 4222-55/2019 «Про міський бюджет на 2020 рік», лист управління комунального господарства від 04.08.2020 року №331/01-46/06, довідка про зміни до помісячного розпису асигнувань (за винятком надання кредитів з бюджету) загального бюджету на 2020 рік №187 від 05.08.2020р. </t>
  </si>
  <si>
    <t xml:space="preserve">місцевих бюджетів», Постанова Кабінету Міністрів України від 31.08.1998 року №1352 "Про затвердження Положення про формування та  виконання Національної програми інформатизації" (із змінами ,внесеними згідно Постанови  КМУ від 23.10.2019 року №925) 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органів»,рішення міської ради від 05.12.2019 року № 4222-55/2019 «Про міський бюджет на 2020 рік», лист управління комунального господарства від 04.08.2020 року №331/01-46/06, довідка про зміни до помісячного розпису асигнувань (за винятком надання кредитів з бюджету) загального бюджету на 2020 рік №187 від 05.08.2020р. , рішення міської ради "Про уточнення бюджету Коломийської міської об’єднаної територіальної громади на 2020 рік (09530000000) " від 17.12.2020р. №50-3/2020 </t>
  </si>
  <si>
    <t>09530000000</t>
  </si>
  <si>
    <t>Володимир НАЛИВАЙКО</t>
  </si>
  <si>
    <t>Ганна БАКАЙ</t>
  </si>
  <si>
    <t>2.1 Забезпечити оновлення основних засобів (придбання обладнання)</t>
  </si>
  <si>
    <t>1.2 Забезпечення збереження енергоресурсів</t>
  </si>
  <si>
    <t>місцевих бюджетів», Постанова Кабінету Міністрів України від 31.08.1998 року №1352 "Про затвердження Положення про формування та  виконання Національної програми інформатизації" (із змінами ,внесеними згідно Постанови  КМУ від 23.10.2019 року №925) 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органів»,рішення міської ради від 05.12.2019 року № 4222-55/2019 «Про міський бюджет на 2020 рік», лист управління комунального господарства від 04.08.2020 року №331/01-46/06, довідка про зміни до помісячного розпису асигнувань (за винятком надання кредитів з бюджету) загального бюджету на 2020 рік №187 від 05.08.2020р. , рішення міської ради "Про уточнення бюджету Коломийської міської об’єднаної територіальної громади на 2020 рік (09530000000) " від 17.12.2020р. №50-3/2020 , лист управління комунального господарства від 22.12.2020р. №693/01-46/06</t>
  </si>
</sst>
</file>

<file path=xl/styles.xml><?xml version="1.0" encoding="utf-8"?>
<styleSheet xmlns="http://schemas.openxmlformats.org/spreadsheetml/2006/main">
  <numFmts count="1">
    <numFmt numFmtId="176" formatCode="#,##0.0"/>
  </numFmts>
  <fonts count="3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 applyBorder="1" applyAlignment="1"/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/>
    </xf>
    <xf numFmtId="0" fontId="18" fillId="0" borderId="0" xfId="0" applyFont="1" applyAlignment="1">
      <alignment vertical="center" wrapText="1"/>
    </xf>
    <xf numFmtId="0" fontId="24" fillId="0" borderId="0" xfId="0" applyFont="1"/>
    <xf numFmtId="0" fontId="16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justify" wrapText="1"/>
    </xf>
    <xf numFmtId="0" fontId="25" fillId="0" borderId="1" xfId="0" applyFont="1" applyBorder="1" applyAlignment="1">
      <alignment horizontal="justify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4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29" fillId="0" borderId="1" xfId="0" applyFont="1" applyBorder="1"/>
    <xf numFmtId="0" fontId="22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wrapText="1"/>
    </xf>
    <xf numFmtId="0" fontId="30" fillId="0" borderId="4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18" fillId="2" borderId="0" xfId="0" applyFont="1" applyFill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/>
    </xf>
    <xf numFmtId="0" fontId="32" fillId="2" borderId="0" xfId="0" applyFont="1" applyFill="1"/>
    <xf numFmtId="0" fontId="32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top" wrapText="1"/>
    </xf>
    <xf numFmtId="0" fontId="23" fillId="2" borderId="3" xfId="0" applyFont="1" applyFill="1" applyBorder="1" applyAlignment="1">
      <alignment horizontal="center" vertical="top"/>
    </xf>
    <xf numFmtId="0" fontId="22" fillId="2" borderId="2" xfId="0" applyFont="1" applyFill="1" applyBorder="1" applyAlignment="1">
      <alignment vertical="top" wrapText="1"/>
    </xf>
    <xf numFmtId="0" fontId="22" fillId="2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16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/>
    </xf>
    <xf numFmtId="0" fontId="16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justify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justify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/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31" fillId="3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" fontId="17" fillId="0" borderId="0" xfId="0" applyNumberFormat="1" applyFont="1"/>
    <xf numFmtId="0" fontId="16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16" fillId="0" borderId="0" xfId="0" applyFont="1" applyAlignment="1">
      <alignment horizontal="left" wrapText="1"/>
    </xf>
    <xf numFmtId="0" fontId="17" fillId="0" borderId="2" xfId="0" applyFont="1" applyBorder="1" applyAlignment="1">
      <alignment horizontal="center"/>
    </xf>
    <xf numFmtId="0" fontId="18" fillId="2" borderId="3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justify"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4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wrapText="1"/>
    </xf>
    <xf numFmtId="0" fontId="31" fillId="2" borderId="2" xfId="0" applyFont="1" applyFill="1" applyBorder="1" applyAlignment="1">
      <alignment horizontal="center"/>
    </xf>
    <xf numFmtId="0" fontId="36" fillId="2" borderId="0" xfId="0" applyFont="1" applyFill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justify" wrapText="1"/>
    </xf>
    <xf numFmtId="0" fontId="15" fillId="2" borderId="7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33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2" fillId="0" borderId="4" xfId="0" applyFont="1" applyBorder="1" applyAlignment="1">
      <alignment horizontal="justify"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8" fillId="0" borderId="3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0" borderId="2" xfId="0" applyFont="1" applyBorder="1"/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20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 vertical="top"/>
    </xf>
    <xf numFmtId="0" fontId="16" fillId="0" borderId="9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6"/>
  <sheetViews>
    <sheetView tabSelected="1" topLeftCell="A70" zoomScale="120" zoomScaleNormal="120" workbookViewId="0">
      <selection activeCell="B91" sqref="B91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87" t="s">
        <v>74</v>
      </c>
      <c r="G1" s="188"/>
    </row>
    <row r="2" spans="1:7">
      <c r="F2" s="188"/>
      <c r="G2" s="188"/>
    </row>
    <row r="3" spans="1:7" ht="32.25" customHeight="1">
      <c r="F3" s="188"/>
      <c r="G3" s="188"/>
    </row>
    <row r="4" spans="1:7" ht="15.75">
      <c r="A4" s="184"/>
      <c r="E4" s="184" t="s">
        <v>0</v>
      </c>
    </row>
    <row r="5" spans="1:7" ht="15.75">
      <c r="A5" s="184"/>
      <c r="E5" s="189" t="s">
        <v>1</v>
      </c>
      <c r="F5" s="189"/>
      <c r="G5" s="189"/>
    </row>
    <row r="6" spans="1:7" ht="15.75">
      <c r="A6" s="184"/>
      <c r="B6" s="184"/>
      <c r="E6" s="190" t="s">
        <v>88</v>
      </c>
      <c r="F6" s="190"/>
      <c r="G6" s="190"/>
    </row>
    <row r="7" spans="1:7" ht="15" customHeight="1">
      <c r="A7" s="102"/>
      <c r="B7" s="95"/>
      <c r="C7" s="95"/>
      <c r="D7" s="95"/>
      <c r="E7" s="191" t="s">
        <v>2</v>
      </c>
      <c r="F7" s="191"/>
      <c r="G7" s="191"/>
    </row>
    <row r="8" spans="1:7" ht="15.75">
      <c r="A8" s="102"/>
      <c r="B8" s="102"/>
      <c r="C8" s="95"/>
      <c r="D8" s="95"/>
      <c r="E8" s="192"/>
      <c r="F8" s="192"/>
      <c r="G8" s="192"/>
    </row>
    <row r="9" spans="1:7" ht="9" customHeight="1">
      <c r="A9" s="102"/>
      <c r="B9" s="95"/>
      <c r="C9" s="95"/>
      <c r="D9" s="95"/>
      <c r="E9" s="191"/>
      <c r="F9" s="191"/>
      <c r="G9" s="191"/>
    </row>
    <row r="10" spans="1:7" ht="15.75">
      <c r="A10" s="102"/>
      <c r="B10" s="95"/>
      <c r="C10" s="95"/>
      <c r="D10" s="95"/>
      <c r="E10" s="193" t="s">
        <v>183</v>
      </c>
      <c r="F10" s="193"/>
      <c r="G10" s="193"/>
    </row>
    <row r="11" spans="1:7" ht="12" customHeight="1">
      <c r="A11" s="95"/>
      <c r="B11" s="95"/>
      <c r="C11" s="95"/>
      <c r="D11" s="95"/>
      <c r="E11" s="95"/>
      <c r="F11" s="95"/>
      <c r="G11" s="95"/>
    </row>
    <row r="12" spans="1:7" ht="19.5" customHeight="1">
      <c r="A12" s="95"/>
      <c r="B12" s="95"/>
      <c r="C12" s="95"/>
      <c r="D12" s="95"/>
      <c r="E12" s="95"/>
      <c r="F12" s="95"/>
      <c r="G12" s="95"/>
    </row>
    <row r="13" spans="1:7" ht="15.75">
      <c r="A13" s="194" t="s">
        <v>3</v>
      </c>
      <c r="B13" s="194"/>
      <c r="C13" s="194"/>
      <c r="D13" s="194"/>
      <c r="E13" s="194"/>
      <c r="F13" s="194"/>
      <c r="G13" s="194"/>
    </row>
    <row r="14" spans="1:7" ht="15.75">
      <c r="A14" s="194" t="s">
        <v>85</v>
      </c>
      <c r="B14" s="194"/>
      <c r="C14" s="194"/>
      <c r="D14" s="194"/>
      <c r="E14" s="194"/>
      <c r="F14" s="194"/>
      <c r="G14" s="194"/>
    </row>
    <row r="15" spans="1:7" ht="9.75" customHeight="1">
      <c r="A15" s="95"/>
      <c r="B15" s="95"/>
      <c r="C15" s="95"/>
      <c r="D15" s="95"/>
      <c r="E15" s="95"/>
      <c r="F15" s="95"/>
      <c r="G15" s="95"/>
    </row>
    <row r="16" spans="1:7" ht="9" customHeight="1">
      <c r="A16" s="95"/>
      <c r="B16" s="95"/>
      <c r="C16" s="95"/>
      <c r="D16" s="95"/>
      <c r="E16" s="95"/>
      <c r="F16" s="95"/>
      <c r="G16" s="95"/>
    </row>
    <row r="17" spans="1:7" ht="15" customHeight="1">
      <c r="A17" s="103" t="s">
        <v>75</v>
      </c>
      <c r="B17" s="104">
        <v>3100000</v>
      </c>
      <c r="C17" s="104"/>
      <c r="D17" s="195" t="s">
        <v>87</v>
      </c>
      <c r="E17" s="195"/>
      <c r="F17" s="195"/>
      <c r="G17" s="183">
        <v>31692820</v>
      </c>
    </row>
    <row r="18" spans="1:7" ht="28.5" customHeight="1">
      <c r="A18" s="196" t="s">
        <v>83</v>
      </c>
      <c r="B18" s="196"/>
      <c r="C18" s="196"/>
      <c r="D18" s="197" t="s">
        <v>2</v>
      </c>
      <c r="E18" s="197"/>
      <c r="F18" s="106" t="s">
        <v>86</v>
      </c>
      <c r="G18" s="107" t="s">
        <v>76</v>
      </c>
    </row>
    <row r="19" spans="1:7" ht="19.5" customHeight="1">
      <c r="A19" s="108" t="s">
        <v>77</v>
      </c>
      <c r="B19" s="108">
        <v>3110000</v>
      </c>
      <c r="C19" s="108"/>
      <c r="D19" s="198" t="s">
        <v>88</v>
      </c>
      <c r="E19" s="198"/>
      <c r="F19" s="198"/>
      <c r="G19" s="183">
        <v>31692820</v>
      </c>
    </row>
    <row r="20" spans="1:7" ht="23.25" customHeight="1">
      <c r="A20" s="196" t="s">
        <v>79</v>
      </c>
      <c r="B20" s="196"/>
      <c r="C20" s="196"/>
      <c r="D20" s="199" t="s">
        <v>34</v>
      </c>
      <c r="E20" s="199"/>
      <c r="F20" s="106"/>
      <c r="G20" s="107" t="s">
        <v>76</v>
      </c>
    </row>
    <row r="21" spans="1:7" ht="28.5" customHeight="1">
      <c r="A21" s="109" t="s">
        <v>78</v>
      </c>
      <c r="B21" s="110">
        <v>3110160</v>
      </c>
      <c r="C21" s="182" t="s">
        <v>89</v>
      </c>
      <c r="D21" s="182" t="s">
        <v>176</v>
      </c>
      <c r="E21" s="200" t="s">
        <v>90</v>
      </c>
      <c r="F21" s="200"/>
      <c r="G21" s="182" t="s">
        <v>190</v>
      </c>
    </row>
    <row r="22" spans="1:7" ht="56.25" customHeight="1">
      <c r="A22" s="95"/>
      <c r="B22" s="112" t="s">
        <v>79</v>
      </c>
      <c r="C22" s="181" t="s">
        <v>80</v>
      </c>
      <c r="D22" s="106" t="s">
        <v>81</v>
      </c>
      <c r="E22" s="196" t="s">
        <v>84</v>
      </c>
      <c r="F22" s="196"/>
      <c r="G22" s="181" t="s">
        <v>82</v>
      </c>
    </row>
    <row r="23" spans="1:7" ht="42" customHeight="1">
      <c r="A23" s="114" t="s">
        <v>8</v>
      </c>
      <c r="B23" s="193" t="s">
        <v>92</v>
      </c>
      <c r="C23" s="193"/>
      <c r="D23" s="193"/>
      <c r="E23" s="193"/>
      <c r="F23" s="193"/>
      <c r="G23" s="193"/>
    </row>
    <row r="24" spans="1:7" ht="66" customHeight="1">
      <c r="A24" s="114" t="s">
        <v>9</v>
      </c>
      <c r="B24" s="193" t="s">
        <v>185</v>
      </c>
      <c r="C24" s="193"/>
      <c r="D24" s="193"/>
      <c r="E24" s="193"/>
      <c r="F24" s="193"/>
      <c r="G24" s="193"/>
    </row>
    <row r="25" spans="1:7" ht="126.75" customHeight="1">
      <c r="A25" s="114"/>
      <c r="B25" s="201" t="s">
        <v>195</v>
      </c>
      <c r="C25" s="193"/>
      <c r="D25" s="193"/>
      <c r="E25" s="193"/>
      <c r="F25" s="193"/>
      <c r="G25" s="193"/>
    </row>
    <row r="26" spans="1:7" ht="16.5" customHeight="1">
      <c r="A26" s="114"/>
      <c r="B26" s="180"/>
      <c r="C26" s="178"/>
      <c r="D26" s="178"/>
      <c r="E26" s="178"/>
      <c r="F26" s="178"/>
      <c r="G26" s="178"/>
    </row>
    <row r="27" spans="1:7" ht="15.75">
      <c r="A27" s="177" t="s">
        <v>10</v>
      </c>
      <c r="B27" s="193" t="s">
        <v>47</v>
      </c>
      <c r="C27" s="193"/>
      <c r="D27" s="193"/>
      <c r="E27" s="193"/>
      <c r="F27" s="193"/>
      <c r="G27" s="193"/>
    </row>
    <row r="28" spans="1:7" ht="15.75">
      <c r="A28" s="116"/>
      <c r="B28" s="95"/>
      <c r="C28" s="95"/>
      <c r="D28" s="95"/>
      <c r="E28" s="95"/>
      <c r="F28" s="95"/>
      <c r="G28" s="95"/>
    </row>
    <row r="29" spans="1:7" ht="15.75">
      <c r="A29" s="179" t="s">
        <v>12</v>
      </c>
      <c r="B29" s="202" t="s">
        <v>48</v>
      </c>
      <c r="C29" s="202"/>
      <c r="D29" s="202"/>
      <c r="E29" s="202"/>
      <c r="F29" s="202"/>
      <c r="G29" s="202"/>
    </row>
    <row r="30" spans="1:7" ht="26.25" customHeight="1">
      <c r="A30" s="179">
        <v>1</v>
      </c>
      <c r="B30" s="203" t="s">
        <v>93</v>
      </c>
      <c r="C30" s="204"/>
      <c r="D30" s="204"/>
      <c r="E30" s="204"/>
      <c r="F30" s="204"/>
      <c r="G30" s="205"/>
    </row>
    <row r="31" spans="1:7" ht="15.75">
      <c r="A31" s="116"/>
      <c r="B31" s="95"/>
      <c r="C31" s="95"/>
      <c r="D31" s="95"/>
      <c r="E31" s="95"/>
      <c r="F31" s="95"/>
      <c r="G31" s="95"/>
    </row>
    <row r="32" spans="1:7" ht="15.75">
      <c r="A32" s="118" t="s">
        <v>11</v>
      </c>
      <c r="B32" s="95" t="s">
        <v>95</v>
      </c>
      <c r="C32" s="116" t="s">
        <v>94</v>
      </c>
      <c r="D32" s="119"/>
      <c r="E32" s="119"/>
      <c r="F32" s="120"/>
      <c r="G32" s="95"/>
    </row>
    <row r="33" spans="1:8" ht="18.75" customHeight="1">
      <c r="A33" s="177" t="s">
        <v>14</v>
      </c>
      <c r="B33" s="193" t="s">
        <v>49</v>
      </c>
      <c r="C33" s="193"/>
      <c r="D33" s="193"/>
      <c r="E33" s="193"/>
      <c r="F33" s="193"/>
      <c r="G33" s="193"/>
    </row>
    <row r="34" spans="1:8" ht="9" customHeight="1">
      <c r="A34" s="177"/>
      <c r="B34" s="178"/>
      <c r="C34" s="178"/>
      <c r="D34" s="178"/>
      <c r="E34" s="178"/>
      <c r="F34" s="178"/>
      <c r="G34" s="178"/>
    </row>
    <row r="35" spans="1:8" ht="15.75">
      <c r="A35" s="179" t="s">
        <v>12</v>
      </c>
      <c r="B35" s="202" t="s">
        <v>13</v>
      </c>
      <c r="C35" s="202"/>
      <c r="D35" s="202"/>
      <c r="E35" s="202"/>
      <c r="F35" s="202"/>
      <c r="G35" s="202"/>
    </row>
    <row r="36" spans="1:8" ht="15.75">
      <c r="A36" s="179">
        <v>1</v>
      </c>
      <c r="B36" s="206" t="s">
        <v>96</v>
      </c>
      <c r="C36" s="206"/>
      <c r="D36" s="206"/>
      <c r="E36" s="206"/>
      <c r="F36" s="206"/>
      <c r="G36" s="206"/>
    </row>
    <row r="37" spans="1:8" ht="15.75">
      <c r="A37" s="179">
        <v>2</v>
      </c>
      <c r="B37" s="206" t="s">
        <v>97</v>
      </c>
      <c r="C37" s="206"/>
      <c r="D37" s="206"/>
      <c r="E37" s="206"/>
      <c r="F37" s="206"/>
      <c r="G37" s="206"/>
    </row>
    <row r="38" spans="1:8" ht="8.25" customHeight="1">
      <c r="A38" s="177"/>
      <c r="B38" s="178"/>
      <c r="C38" s="178"/>
      <c r="D38" s="178"/>
      <c r="E38" s="178"/>
      <c r="F38" s="178"/>
      <c r="G38" s="178"/>
    </row>
    <row r="39" spans="1:8" ht="15.75">
      <c r="A39" s="177" t="s">
        <v>20</v>
      </c>
      <c r="B39" s="121" t="s">
        <v>16</v>
      </c>
      <c r="C39" s="178"/>
      <c r="D39" s="178"/>
      <c r="E39" s="178"/>
      <c r="F39" s="178"/>
      <c r="G39" s="178"/>
    </row>
    <row r="40" spans="1:8" ht="15.75">
      <c r="A40" s="116"/>
      <c r="B40" s="95"/>
      <c r="C40" s="95"/>
      <c r="D40" s="95"/>
      <c r="E40" s="122" t="s">
        <v>50</v>
      </c>
      <c r="F40" s="95"/>
      <c r="G40" s="95"/>
    </row>
    <row r="41" spans="1:8" ht="31.5">
      <c r="A41" s="179" t="s">
        <v>12</v>
      </c>
      <c r="B41" s="179" t="s">
        <v>16</v>
      </c>
      <c r="C41" s="179" t="s">
        <v>17</v>
      </c>
      <c r="D41" s="179" t="s">
        <v>18</v>
      </c>
      <c r="E41" s="179" t="s">
        <v>19</v>
      </c>
      <c r="F41" s="95"/>
      <c r="G41" s="95"/>
    </row>
    <row r="42" spans="1:8" ht="15.75">
      <c r="A42" s="179">
        <v>1</v>
      </c>
      <c r="B42" s="179">
        <v>2</v>
      </c>
      <c r="C42" s="179">
        <v>3</v>
      </c>
      <c r="D42" s="179">
        <v>4</v>
      </c>
      <c r="E42" s="179">
        <v>5</v>
      </c>
      <c r="F42" s="95"/>
      <c r="G42" s="95"/>
    </row>
    <row r="43" spans="1:8" ht="38.25" customHeight="1">
      <c r="A43" s="123"/>
      <c r="B43" s="207" t="s">
        <v>173</v>
      </c>
      <c r="C43" s="208"/>
      <c r="D43" s="208"/>
      <c r="E43" s="209"/>
      <c r="F43" s="95"/>
      <c r="G43" s="95"/>
    </row>
    <row r="44" spans="1:8" ht="39">
      <c r="A44" s="124">
        <v>1</v>
      </c>
      <c r="B44" s="125" t="s">
        <v>101</v>
      </c>
      <c r="C44" s="173">
        <f>4136061+9030+52967</f>
        <v>4198058</v>
      </c>
      <c r="D44" s="186"/>
      <c r="E44" s="127">
        <f>C44+D44</f>
        <v>4198058</v>
      </c>
      <c r="F44" s="95"/>
      <c r="G44" s="95"/>
    </row>
    <row r="45" spans="1:8" ht="32.25" customHeight="1">
      <c r="A45" s="124">
        <v>2</v>
      </c>
      <c r="B45" s="125" t="s">
        <v>98</v>
      </c>
      <c r="C45" s="173">
        <f>132678-9030-52967</f>
        <v>70681</v>
      </c>
      <c r="D45" s="186"/>
      <c r="E45" s="127">
        <f>C45+D45</f>
        <v>70681</v>
      </c>
      <c r="F45" s="95"/>
      <c r="G45" s="95"/>
      <c r="H45" s="185">
        <f>C45+C44</f>
        <v>4268739</v>
      </c>
    </row>
    <row r="46" spans="1:8" ht="21.75" customHeight="1">
      <c r="A46" s="124"/>
      <c r="B46" s="210" t="s">
        <v>174</v>
      </c>
      <c r="C46" s="211"/>
      <c r="D46" s="211"/>
      <c r="E46" s="212"/>
      <c r="F46" s="95"/>
      <c r="G46" s="95"/>
    </row>
    <row r="47" spans="1:8" ht="26.25">
      <c r="A47" s="124">
        <v>1</v>
      </c>
      <c r="B47" s="128" t="s">
        <v>100</v>
      </c>
      <c r="C47" s="186"/>
      <c r="D47" s="127">
        <v>198000</v>
      </c>
      <c r="E47" s="127">
        <f>C47+D47</f>
        <v>198000</v>
      </c>
      <c r="F47" s="95"/>
      <c r="G47" s="95"/>
    </row>
    <row r="48" spans="1:8" ht="15.75" customHeight="1">
      <c r="A48" s="213" t="s">
        <v>19</v>
      </c>
      <c r="B48" s="214"/>
      <c r="C48" s="129">
        <f>SUM(C44:C46)</f>
        <v>4268739</v>
      </c>
      <c r="D48" s="129">
        <f>SUM(D44:D47)</f>
        <v>198000</v>
      </c>
      <c r="E48" s="129">
        <f>C48+D48</f>
        <v>4466739</v>
      </c>
      <c r="F48" s="95"/>
      <c r="G48" s="95"/>
    </row>
    <row r="49" spans="1:7" ht="15.75">
      <c r="A49" s="116"/>
      <c r="B49" s="95"/>
      <c r="C49" s="130"/>
      <c r="D49" s="95"/>
      <c r="E49" s="95"/>
      <c r="F49" s="95"/>
      <c r="G49" s="95"/>
    </row>
    <row r="50" spans="1:7" ht="15.75">
      <c r="A50" s="215" t="s">
        <v>23</v>
      </c>
      <c r="B50" s="193" t="s">
        <v>21</v>
      </c>
      <c r="C50" s="193"/>
      <c r="D50" s="193"/>
      <c r="E50" s="193"/>
      <c r="F50" s="193"/>
      <c r="G50" s="193"/>
    </row>
    <row r="51" spans="1:7" ht="15.75">
      <c r="A51" s="215"/>
      <c r="B51" s="102" t="s">
        <v>15</v>
      </c>
      <c r="C51" s="95"/>
      <c r="D51" s="95"/>
      <c r="E51" s="95"/>
      <c r="F51" s="95"/>
      <c r="G51" s="95"/>
    </row>
    <row r="52" spans="1:7" ht="15.75">
      <c r="A52" s="116"/>
      <c r="B52" s="95"/>
      <c r="C52" s="95"/>
      <c r="D52" s="95"/>
      <c r="E52" s="95"/>
      <c r="F52" s="95"/>
      <c r="G52" s="95"/>
    </row>
    <row r="53" spans="1:7" ht="31.5">
      <c r="A53" s="179" t="s">
        <v>12</v>
      </c>
      <c r="B53" s="179" t="s">
        <v>22</v>
      </c>
      <c r="C53" s="179" t="s">
        <v>17</v>
      </c>
      <c r="D53" s="179" t="s">
        <v>18</v>
      </c>
      <c r="E53" s="179" t="s">
        <v>19</v>
      </c>
      <c r="F53" s="95"/>
      <c r="G53" s="95"/>
    </row>
    <row r="54" spans="1:7" ht="15.75">
      <c r="A54" s="179">
        <v>1</v>
      </c>
      <c r="B54" s="179">
        <v>2</v>
      </c>
      <c r="C54" s="179">
        <v>3</v>
      </c>
      <c r="D54" s="179">
        <v>4</v>
      </c>
      <c r="E54" s="179">
        <v>5</v>
      </c>
      <c r="F54" s="95"/>
      <c r="G54" s="95"/>
    </row>
    <row r="55" spans="1:7" ht="15.75">
      <c r="A55" s="179"/>
      <c r="B55" s="131" t="s">
        <v>180</v>
      </c>
      <c r="C55" s="131" t="s">
        <v>180</v>
      </c>
      <c r="D55" s="131" t="s">
        <v>180</v>
      </c>
      <c r="E55" s="131" t="s">
        <v>180</v>
      </c>
      <c r="F55" s="95"/>
      <c r="G55" s="95"/>
    </row>
    <row r="56" spans="1:7" ht="15.75">
      <c r="A56" s="202" t="s">
        <v>19</v>
      </c>
      <c r="B56" s="202"/>
      <c r="C56" s="132"/>
      <c r="D56" s="132"/>
      <c r="E56" s="132"/>
      <c r="F56" s="95"/>
      <c r="G56" s="95"/>
    </row>
    <row r="57" spans="1:7" ht="15.75">
      <c r="A57" s="116"/>
      <c r="B57" s="95"/>
      <c r="C57" s="95"/>
      <c r="D57" s="95"/>
      <c r="E57" s="95"/>
      <c r="F57" s="95"/>
      <c r="G57" s="95"/>
    </row>
    <row r="58" spans="1:7" ht="15.75">
      <c r="A58" s="177" t="s">
        <v>51</v>
      </c>
      <c r="B58" s="193" t="s">
        <v>24</v>
      </c>
      <c r="C58" s="193"/>
      <c r="D58" s="193"/>
      <c r="E58" s="193"/>
      <c r="F58" s="193"/>
      <c r="G58" s="193"/>
    </row>
    <row r="59" spans="1:7" ht="15.75">
      <c r="A59" s="116"/>
      <c r="B59" s="95"/>
      <c r="C59" s="95"/>
      <c r="D59" s="95"/>
      <c r="E59" s="95"/>
      <c r="F59" s="95"/>
      <c r="G59" s="95"/>
    </row>
    <row r="60" spans="1:7" ht="53.25" customHeight="1">
      <c r="A60" s="179" t="s">
        <v>12</v>
      </c>
      <c r="B60" s="179" t="s">
        <v>25</v>
      </c>
      <c r="C60" s="179" t="s">
        <v>26</v>
      </c>
      <c r="D60" s="179" t="s">
        <v>27</v>
      </c>
      <c r="E60" s="179" t="s">
        <v>17</v>
      </c>
      <c r="F60" s="179" t="s">
        <v>18</v>
      </c>
      <c r="G60" s="179" t="s">
        <v>19</v>
      </c>
    </row>
    <row r="61" spans="1:7" ht="15.75">
      <c r="A61" s="179">
        <v>1</v>
      </c>
      <c r="B61" s="179">
        <v>2</v>
      </c>
      <c r="C61" s="179">
        <v>3</v>
      </c>
      <c r="D61" s="179">
        <v>4</v>
      </c>
      <c r="E61" s="179">
        <v>5</v>
      </c>
      <c r="F61" s="179">
        <v>6</v>
      </c>
      <c r="G61" s="179">
        <v>7</v>
      </c>
    </row>
    <row r="62" spans="1:7" ht="27.75" customHeight="1">
      <c r="A62" s="179"/>
      <c r="B62" s="207" t="s">
        <v>173</v>
      </c>
      <c r="C62" s="208"/>
      <c r="D62" s="208"/>
      <c r="E62" s="209"/>
      <c r="F62" s="179"/>
      <c r="G62" s="179"/>
    </row>
    <row r="63" spans="1:7" ht="69.75" customHeight="1">
      <c r="A63" s="179"/>
      <c r="B63" s="133" t="s">
        <v>167</v>
      </c>
      <c r="C63" s="134" t="s">
        <v>177</v>
      </c>
      <c r="D63" s="135" t="s">
        <v>161</v>
      </c>
      <c r="E63" s="174">
        <f>C44</f>
        <v>4198058</v>
      </c>
      <c r="F63" s="137"/>
      <c r="G63" s="138">
        <f>E63+F63</f>
        <v>4198058</v>
      </c>
    </row>
    <row r="64" spans="1:7" ht="15.75">
      <c r="A64" s="137">
        <v>1</v>
      </c>
      <c r="B64" s="139" t="s">
        <v>28</v>
      </c>
      <c r="C64" s="140" t="s">
        <v>86</v>
      </c>
      <c r="D64" s="140" t="s">
        <v>86</v>
      </c>
      <c r="E64" s="186"/>
      <c r="F64" s="179"/>
      <c r="G64" s="179"/>
    </row>
    <row r="65" spans="1:7" ht="20.25" customHeight="1">
      <c r="A65" s="137"/>
      <c r="B65" s="141" t="s">
        <v>102</v>
      </c>
      <c r="C65" s="134" t="s">
        <v>103</v>
      </c>
      <c r="D65" s="142" t="s">
        <v>104</v>
      </c>
      <c r="E65" s="143">
        <v>16.5</v>
      </c>
      <c r="F65" s="127"/>
      <c r="G65" s="144">
        <f>E65+F65</f>
        <v>16.5</v>
      </c>
    </row>
    <row r="66" spans="1:7" ht="18" customHeight="1">
      <c r="A66" s="137"/>
      <c r="B66" s="145" t="s">
        <v>105</v>
      </c>
      <c r="C66" s="134" t="s">
        <v>103</v>
      </c>
      <c r="D66" s="146" t="s">
        <v>104</v>
      </c>
      <c r="E66" s="147">
        <v>7</v>
      </c>
      <c r="F66" s="127"/>
      <c r="G66" s="148">
        <f t="shared" ref="G66:G84" si="0">E66+F66</f>
        <v>7</v>
      </c>
    </row>
    <row r="67" spans="1:7" ht="18" customHeight="1">
      <c r="A67" s="137"/>
      <c r="B67" s="145" t="s">
        <v>106</v>
      </c>
      <c r="C67" s="134" t="s">
        <v>103</v>
      </c>
      <c r="D67" s="146" t="s">
        <v>104</v>
      </c>
      <c r="E67" s="147">
        <v>9</v>
      </c>
      <c r="F67" s="127"/>
      <c r="G67" s="148">
        <f t="shared" si="0"/>
        <v>9</v>
      </c>
    </row>
    <row r="68" spans="1:7" ht="25.5">
      <c r="A68" s="137"/>
      <c r="B68" s="145" t="s">
        <v>107</v>
      </c>
      <c r="C68" s="134" t="s">
        <v>103</v>
      </c>
      <c r="D68" s="142" t="s">
        <v>104</v>
      </c>
      <c r="E68" s="143">
        <v>0.5</v>
      </c>
      <c r="F68" s="127"/>
      <c r="G68" s="144">
        <f t="shared" si="0"/>
        <v>0.5</v>
      </c>
    </row>
    <row r="69" spans="1:7" ht="15.75">
      <c r="A69" s="137">
        <v>2</v>
      </c>
      <c r="B69" s="149" t="s">
        <v>29</v>
      </c>
      <c r="C69" s="150" t="s">
        <v>86</v>
      </c>
      <c r="D69" s="151" t="s">
        <v>86</v>
      </c>
      <c r="E69" s="126" t="s">
        <v>86</v>
      </c>
      <c r="F69" s="127"/>
      <c r="G69" s="127"/>
    </row>
    <row r="70" spans="1:7" ht="42" customHeight="1">
      <c r="A70" s="137"/>
      <c r="B70" s="145" t="s">
        <v>108</v>
      </c>
      <c r="C70" s="134" t="s">
        <v>103</v>
      </c>
      <c r="D70" s="152" t="s">
        <v>109</v>
      </c>
      <c r="E70" s="147">
        <v>7</v>
      </c>
      <c r="F70" s="127"/>
      <c r="G70" s="148">
        <f t="shared" si="0"/>
        <v>7</v>
      </c>
    </row>
    <row r="71" spans="1:7" ht="55.5" customHeight="1">
      <c r="A71" s="137"/>
      <c r="B71" s="145" t="s">
        <v>110</v>
      </c>
      <c r="C71" s="134" t="s">
        <v>103</v>
      </c>
      <c r="D71" s="152" t="s">
        <v>111</v>
      </c>
      <c r="E71" s="147">
        <v>5</v>
      </c>
      <c r="F71" s="127"/>
      <c r="G71" s="148">
        <f t="shared" si="0"/>
        <v>5</v>
      </c>
    </row>
    <row r="72" spans="1:7" ht="38.25">
      <c r="A72" s="137"/>
      <c r="B72" s="145" t="s">
        <v>112</v>
      </c>
      <c r="C72" s="134" t="s">
        <v>103</v>
      </c>
      <c r="D72" s="152" t="s">
        <v>113</v>
      </c>
      <c r="E72" s="147">
        <v>60</v>
      </c>
      <c r="F72" s="127"/>
      <c r="G72" s="148">
        <f t="shared" si="0"/>
        <v>60</v>
      </c>
    </row>
    <row r="73" spans="1:7" ht="26.25">
      <c r="A73" s="137"/>
      <c r="B73" s="153" t="s">
        <v>114</v>
      </c>
      <c r="C73" s="134" t="s">
        <v>115</v>
      </c>
      <c r="D73" s="152" t="s">
        <v>116</v>
      </c>
      <c r="E73" s="147">
        <v>550</v>
      </c>
      <c r="F73" s="127"/>
      <c r="G73" s="148">
        <f t="shared" si="0"/>
        <v>550</v>
      </c>
    </row>
    <row r="74" spans="1:7" ht="26.25">
      <c r="A74" s="137"/>
      <c r="B74" s="153" t="s">
        <v>117</v>
      </c>
      <c r="C74" s="134" t="s">
        <v>103</v>
      </c>
      <c r="D74" s="152" t="s">
        <v>118</v>
      </c>
      <c r="E74" s="147">
        <v>300</v>
      </c>
      <c r="F74" s="127"/>
      <c r="G74" s="148">
        <f t="shared" si="0"/>
        <v>300</v>
      </c>
    </row>
    <row r="75" spans="1:7" ht="15.75">
      <c r="A75" s="137"/>
      <c r="B75" s="153" t="s">
        <v>119</v>
      </c>
      <c r="C75" s="134" t="s">
        <v>103</v>
      </c>
      <c r="D75" s="152" t="s">
        <v>118</v>
      </c>
      <c r="E75" s="147">
        <v>200</v>
      </c>
      <c r="F75" s="127"/>
      <c r="G75" s="148">
        <f t="shared" si="0"/>
        <v>200</v>
      </c>
    </row>
    <row r="76" spans="1:7" ht="26.25">
      <c r="A76" s="137"/>
      <c r="B76" s="153" t="s">
        <v>120</v>
      </c>
      <c r="C76" s="134" t="s">
        <v>103</v>
      </c>
      <c r="D76" s="152" t="s">
        <v>118</v>
      </c>
      <c r="E76" s="147">
        <v>8</v>
      </c>
      <c r="F76" s="127"/>
      <c r="G76" s="148">
        <f t="shared" si="0"/>
        <v>8</v>
      </c>
    </row>
    <row r="77" spans="1:7" ht="26.25">
      <c r="A77" s="137"/>
      <c r="B77" s="153" t="s">
        <v>121</v>
      </c>
      <c r="C77" s="134" t="s">
        <v>103</v>
      </c>
      <c r="D77" s="152" t="s">
        <v>122</v>
      </c>
      <c r="E77" s="147">
        <v>12</v>
      </c>
      <c r="F77" s="127"/>
      <c r="G77" s="148">
        <f t="shared" si="0"/>
        <v>12</v>
      </c>
    </row>
    <row r="78" spans="1:7" ht="26.25">
      <c r="A78" s="137"/>
      <c r="B78" s="153" t="s">
        <v>123</v>
      </c>
      <c r="C78" s="134" t="s">
        <v>103</v>
      </c>
      <c r="D78" s="152" t="s">
        <v>118</v>
      </c>
      <c r="E78" s="147">
        <v>220</v>
      </c>
      <c r="F78" s="127"/>
      <c r="G78" s="148">
        <f t="shared" si="0"/>
        <v>220</v>
      </c>
    </row>
    <row r="79" spans="1:7" ht="39">
      <c r="A79" s="137"/>
      <c r="B79" s="153" t="s">
        <v>124</v>
      </c>
      <c r="C79" s="134" t="s">
        <v>103</v>
      </c>
      <c r="D79" s="154" t="s">
        <v>118</v>
      </c>
      <c r="E79" s="148">
        <v>90</v>
      </c>
      <c r="F79" s="127"/>
      <c r="G79" s="148">
        <f t="shared" si="0"/>
        <v>90</v>
      </c>
    </row>
    <row r="80" spans="1:7" ht="15.75">
      <c r="A80" s="137">
        <v>3</v>
      </c>
      <c r="B80" s="149" t="s">
        <v>30</v>
      </c>
      <c r="C80" s="150"/>
      <c r="D80" s="150"/>
      <c r="E80" s="127"/>
      <c r="F80" s="127"/>
      <c r="G80" s="127"/>
    </row>
    <row r="81" spans="1:7" ht="38.25">
      <c r="A81" s="137"/>
      <c r="B81" s="145" t="s">
        <v>125</v>
      </c>
      <c r="C81" s="134" t="s">
        <v>103</v>
      </c>
      <c r="D81" s="154" t="s">
        <v>113</v>
      </c>
      <c r="E81" s="147">
        <v>34</v>
      </c>
      <c r="F81" s="127"/>
      <c r="G81" s="148">
        <f t="shared" si="0"/>
        <v>34</v>
      </c>
    </row>
    <row r="82" spans="1:7" ht="25.5">
      <c r="A82" s="137"/>
      <c r="B82" s="145" t="s">
        <v>126</v>
      </c>
      <c r="C82" s="134" t="s">
        <v>127</v>
      </c>
      <c r="D82" s="154" t="s">
        <v>128</v>
      </c>
      <c r="E82" s="173">
        <f>E63/E65</f>
        <v>254427.75757575757</v>
      </c>
      <c r="F82" s="127"/>
      <c r="G82" s="127">
        <f t="shared" si="0"/>
        <v>254427.75757575757</v>
      </c>
    </row>
    <row r="83" spans="1:7" ht="15.75">
      <c r="A83" s="137">
        <v>4</v>
      </c>
      <c r="B83" s="149" t="s">
        <v>31</v>
      </c>
      <c r="C83" s="150"/>
      <c r="D83" s="150"/>
      <c r="E83" s="126"/>
      <c r="F83" s="127"/>
      <c r="G83" s="127"/>
    </row>
    <row r="84" spans="1:7" ht="38.25">
      <c r="A84" s="137"/>
      <c r="B84" s="145" t="s">
        <v>129</v>
      </c>
      <c r="C84" s="134" t="s">
        <v>130</v>
      </c>
      <c r="D84" s="154" t="s">
        <v>128</v>
      </c>
      <c r="E84" s="147">
        <v>8</v>
      </c>
      <c r="F84" s="127"/>
      <c r="G84" s="148">
        <f t="shared" si="0"/>
        <v>8</v>
      </c>
    </row>
    <row r="85" spans="1:7" ht="34.5" customHeight="1">
      <c r="A85" s="137"/>
      <c r="B85" s="216" t="s">
        <v>194</v>
      </c>
      <c r="C85" s="217"/>
      <c r="D85" s="217"/>
      <c r="E85" s="126"/>
      <c r="F85" s="127"/>
      <c r="G85" s="127"/>
    </row>
    <row r="86" spans="1:7" ht="15.75">
      <c r="A86" s="137">
        <v>1</v>
      </c>
      <c r="B86" s="149" t="s">
        <v>28</v>
      </c>
      <c r="C86" s="150"/>
      <c r="D86" s="150"/>
      <c r="E86" s="126"/>
      <c r="F86" s="127"/>
      <c r="G86" s="127"/>
    </row>
    <row r="87" spans="1:7" ht="25.5">
      <c r="A87" s="137"/>
      <c r="B87" s="145" t="s">
        <v>131</v>
      </c>
      <c r="C87" s="134" t="s">
        <v>132</v>
      </c>
      <c r="D87" s="155" t="s">
        <v>133</v>
      </c>
      <c r="E87" s="173">
        <f>SUM(E88:E91)</f>
        <v>70681</v>
      </c>
      <c r="F87" s="127"/>
      <c r="G87" s="127">
        <f t="shared" ref="G87:G93" si="1">E87+F87</f>
        <v>70681</v>
      </c>
    </row>
    <row r="88" spans="1:7" ht="15.75">
      <c r="A88" s="137"/>
      <c r="B88" s="145" t="s">
        <v>134</v>
      </c>
      <c r="C88" s="134" t="s">
        <v>132</v>
      </c>
      <c r="D88" s="155" t="s">
        <v>133</v>
      </c>
      <c r="E88" s="173">
        <f>1950-407</f>
        <v>1543</v>
      </c>
      <c r="F88" s="127"/>
      <c r="G88" s="127">
        <f t="shared" si="1"/>
        <v>1543</v>
      </c>
    </row>
    <row r="89" spans="1:7" ht="15.75">
      <c r="A89" s="137"/>
      <c r="B89" s="145" t="s">
        <v>135</v>
      </c>
      <c r="C89" s="134" t="s">
        <v>132</v>
      </c>
      <c r="D89" s="155" t="s">
        <v>133</v>
      </c>
      <c r="E89" s="173">
        <f>41980-23140</f>
        <v>18840</v>
      </c>
      <c r="F89" s="127"/>
      <c r="G89" s="127">
        <f t="shared" si="1"/>
        <v>18840</v>
      </c>
    </row>
    <row r="90" spans="1:7" ht="15.75">
      <c r="A90" s="137"/>
      <c r="B90" s="145" t="s">
        <v>136</v>
      </c>
      <c r="C90" s="134" t="s">
        <v>132</v>
      </c>
      <c r="D90" s="155" t="s">
        <v>133</v>
      </c>
      <c r="E90" s="173">
        <f>83748-9030-25440</f>
        <v>49278</v>
      </c>
      <c r="F90" s="127"/>
      <c r="G90" s="127">
        <f t="shared" si="1"/>
        <v>49278</v>
      </c>
    </row>
    <row r="91" spans="1:7" ht="25.5">
      <c r="A91" s="137"/>
      <c r="B91" s="145" t="s">
        <v>137</v>
      </c>
      <c r="C91" s="134" t="s">
        <v>132</v>
      </c>
      <c r="D91" s="155" t="s">
        <v>133</v>
      </c>
      <c r="E91" s="173">
        <f>5000-3980</f>
        <v>1020</v>
      </c>
      <c r="F91" s="127"/>
      <c r="G91" s="127">
        <f t="shared" si="1"/>
        <v>1020</v>
      </c>
    </row>
    <row r="92" spans="1:7" ht="15.75">
      <c r="A92" s="137"/>
      <c r="B92" s="145" t="s">
        <v>138</v>
      </c>
      <c r="C92" s="134" t="s">
        <v>139</v>
      </c>
      <c r="D92" s="155" t="s">
        <v>140</v>
      </c>
      <c r="E92" s="156">
        <v>341.6</v>
      </c>
      <c r="F92" s="127"/>
      <c r="G92" s="127">
        <f t="shared" si="1"/>
        <v>341.6</v>
      </c>
    </row>
    <row r="93" spans="1:7" ht="15.75">
      <c r="A93" s="137"/>
      <c r="B93" s="145" t="s">
        <v>141</v>
      </c>
      <c r="C93" s="134" t="s">
        <v>139</v>
      </c>
      <c r="D93" s="155" t="s">
        <v>140</v>
      </c>
      <c r="E93" s="156">
        <v>297.2</v>
      </c>
      <c r="F93" s="127"/>
      <c r="G93" s="127">
        <f t="shared" si="1"/>
        <v>297.2</v>
      </c>
    </row>
    <row r="94" spans="1:7" ht="15.75">
      <c r="A94" s="137">
        <v>2</v>
      </c>
      <c r="B94" s="149" t="s">
        <v>29</v>
      </c>
      <c r="C94" s="150"/>
      <c r="D94" s="150"/>
      <c r="E94" s="126"/>
      <c r="F94" s="127"/>
      <c r="G94" s="127"/>
    </row>
    <row r="95" spans="1:7" ht="15.75">
      <c r="A95" s="137"/>
      <c r="B95" s="145" t="s">
        <v>142</v>
      </c>
      <c r="C95" s="134" t="s">
        <v>143</v>
      </c>
      <c r="D95" s="134" t="s">
        <v>144</v>
      </c>
      <c r="E95" s="126">
        <v>60</v>
      </c>
      <c r="F95" s="127"/>
      <c r="G95" s="127">
        <f t="shared" ref="G95:G103" si="2">E95+F95</f>
        <v>60</v>
      </c>
    </row>
    <row r="96" spans="1:7" ht="15.75">
      <c r="A96" s="137"/>
      <c r="B96" s="145" t="s">
        <v>145</v>
      </c>
      <c r="C96" s="134" t="s">
        <v>146</v>
      </c>
      <c r="D96" s="134" t="s">
        <v>144</v>
      </c>
      <c r="E96" s="173">
        <v>12679</v>
      </c>
      <c r="F96" s="127"/>
      <c r="G96" s="127">
        <f t="shared" si="2"/>
        <v>12679</v>
      </c>
    </row>
    <row r="97" spans="1:7" ht="25.5">
      <c r="A97" s="137"/>
      <c r="B97" s="145" t="s">
        <v>147</v>
      </c>
      <c r="C97" s="134" t="s">
        <v>143</v>
      </c>
      <c r="D97" s="134" t="s">
        <v>144</v>
      </c>
      <c r="E97" s="173">
        <v>4768</v>
      </c>
      <c r="F97" s="127"/>
      <c r="G97" s="127">
        <f t="shared" si="2"/>
        <v>4768</v>
      </c>
    </row>
    <row r="98" spans="1:7" ht="15.75">
      <c r="A98" s="137">
        <v>3</v>
      </c>
      <c r="B98" s="149" t="s">
        <v>30</v>
      </c>
      <c r="C98" s="150" t="s">
        <v>86</v>
      </c>
      <c r="D98" s="150" t="s">
        <v>86</v>
      </c>
      <c r="E98" s="126" t="s">
        <v>86</v>
      </c>
      <c r="F98" s="127"/>
      <c r="G98" s="127"/>
    </row>
    <row r="99" spans="1:7" ht="26.25">
      <c r="A99" s="137"/>
      <c r="B99" s="157" t="s">
        <v>148</v>
      </c>
      <c r="C99" s="158" t="s">
        <v>149</v>
      </c>
      <c r="D99" s="154" t="s">
        <v>150</v>
      </c>
      <c r="E99" s="126">
        <v>0.17599999999999999</v>
      </c>
      <c r="F99" s="127"/>
      <c r="G99" s="127">
        <f t="shared" si="2"/>
        <v>0.17599999999999999</v>
      </c>
    </row>
    <row r="100" spans="1:7" ht="26.25">
      <c r="A100" s="137"/>
      <c r="B100" s="157" t="s">
        <v>151</v>
      </c>
      <c r="C100" s="158" t="s">
        <v>152</v>
      </c>
      <c r="D100" s="154" t="s">
        <v>150</v>
      </c>
      <c r="E100" s="173">
        <v>37.119999999999997</v>
      </c>
      <c r="F100" s="127"/>
      <c r="G100" s="127">
        <f t="shared" si="2"/>
        <v>37.119999999999997</v>
      </c>
    </row>
    <row r="101" spans="1:7" ht="29.25">
      <c r="A101" s="137"/>
      <c r="B101" s="153" t="s">
        <v>153</v>
      </c>
      <c r="C101" s="134" t="s">
        <v>154</v>
      </c>
      <c r="D101" s="154" t="s">
        <v>150</v>
      </c>
      <c r="E101" s="173">
        <v>16.04</v>
      </c>
      <c r="F101" s="127"/>
      <c r="G101" s="127">
        <f t="shared" si="2"/>
        <v>16.04</v>
      </c>
    </row>
    <row r="102" spans="1:7" ht="15.75">
      <c r="A102" s="137">
        <v>4</v>
      </c>
      <c r="B102" s="149" t="s">
        <v>31</v>
      </c>
      <c r="C102" s="150"/>
      <c r="D102" s="150"/>
      <c r="E102" s="126"/>
      <c r="F102" s="127"/>
      <c r="G102" s="127"/>
    </row>
    <row r="103" spans="1:7" ht="25.5">
      <c r="A103" s="137"/>
      <c r="B103" s="145" t="s">
        <v>155</v>
      </c>
      <c r="C103" s="134" t="s">
        <v>130</v>
      </c>
      <c r="D103" s="154" t="s">
        <v>150</v>
      </c>
      <c r="E103" s="126">
        <v>100</v>
      </c>
      <c r="F103" s="127"/>
      <c r="G103" s="127">
        <f t="shared" si="2"/>
        <v>100</v>
      </c>
    </row>
    <row r="104" spans="1:7" ht="40.5" customHeight="1">
      <c r="A104" s="137"/>
      <c r="B104" s="159" t="s">
        <v>174</v>
      </c>
      <c r="C104" s="160"/>
      <c r="D104" s="160"/>
      <c r="E104" s="160"/>
      <c r="F104" s="127"/>
      <c r="G104" s="127"/>
    </row>
    <row r="105" spans="1:7" ht="27.75" customHeight="1">
      <c r="A105" s="137"/>
      <c r="B105" s="216" t="s">
        <v>193</v>
      </c>
      <c r="C105" s="218"/>
      <c r="D105" s="218"/>
      <c r="E105" s="127"/>
      <c r="F105" s="127"/>
      <c r="G105" s="127"/>
    </row>
    <row r="106" spans="1:7" ht="15.75">
      <c r="A106" s="137">
        <v>1</v>
      </c>
      <c r="B106" s="149" t="s">
        <v>28</v>
      </c>
      <c r="C106" s="150"/>
      <c r="D106" s="150"/>
      <c r="E106" s="127"/>
      <c r="F106" s="127"/>
      <c r="G106" s="127"/>
    </row>
    <row r="107" spans="1:7" ht="15.75">
      <c r="A107" s="137"/>
      <c r="B107" s="153" t="s">
        <v>156</v>
      </c>
      <c r="C107" s="134" t="s">
        <v>132</v>
      </c>
      <c r="D107" s="154" t="s">
        <v>161</v>
      </c>
      <c r="E107" s="127"/>
      <c r="F107" s="126">
        <v>198000</v>
      </c>
      <c r="G107" s="127">
        <f t="shared" ref="G107:G115" si="3">E107+F107</f>
        <v>198000</v>
      </c>
    </row>
    <row r="108" spans="1:7" ht="15.75">
      <c r="A108" s="137">
        <v>2</v>
      </c>
      <c r="B108" s="149" t="s">
        <v>29</v>
      </c>
      <c r="C108" s="150"/>
      <c r="D108" s="150"/>
      <c r="E108" s="127"/>
      <c r="F108" s="126"/>
      <c r="G108" s="127"/>
    </row>
    <row r="109" spans="1:7" ht="26.25">
      <c r="A109" s="137"/>
      <c r="B109" s="153" t="s">
        <v>162</v>
      </c>
      <c r="C109" s="134" t="s">
        <v>115</v>
      </c>
      <c r="D109" s="154" t="s">
        <v>118</v>
      </c>
      <c r="E109" s="127"/>
      <c r="F109" s="147">
        <v>5</v>
      </c>
      <c r="G109" s="148">
        <f t="shared" si="3"/>
        <v>5</v>
      </c>
    </row>
    <row r="110" spans="1:7" ht="26.25">
      <c r="A110" s="137"/>
      <c r="B110" s="153" t="s">
        <v>163</v>
      </c>
      <c r="C110" s="134" t="s">
        <v>115</v>
      </c>
      <c r="D110" s="154" t="s">
        <v>118</v>
      </c>
      <c r="E110" s="127"/>
      <c r="F110" s="147">
        <v>4</v>
      </c>
      <c r="G110" s="148" t="s">
        <v>86</v>
      </c>
    </row>
    <row r="111" spans="1:7" ht="15.75">
      <c r="A111" s="137">
        <v>3</v>
      </c>
      <c r="B111" s="149" t="s">
        <v>30</v>
      </c>
      <c r="C111" s="150"/>
      <c r="D111" s="150"/>
      <c r="E111" s="127"/>
      <c r="F111" s="126"/>
      <c r="G111" s="127"/>
    </row>
    <row r="112" spans="1:7" ht="26.25">
      <c r="A112" s="137"/>
      <c r="B112" s="153" t="s">
        <v>164</v>
      </c>
      <c r="C112" s="134" t="s">
        <v>132</v>
      </c>
      <c r="D112" s="154" t="s">
        <v>128</v>
      </c>
      <c r="E112" s="127"/>
      <c r="F112" s="126">
        <v>27600</v>
      </c>
      <c r="G112" s="127">
        <f t="shared" si="3"/>
        <v>27600</v>
      </c>
    </row>
    <row r="113" spans="1:7" ht="26.25">
      <c r="A113" s="137"/>
      <c r="B113" s="153" t="s">
        <v>165</v>
      </c>
      <c r="C113" s="134" t="s">
        <v>132</v>
      </c>
      <c r="D113" s="154" t="s">
        <v>128</v>
      </c>
      <c r="E113" s="127"/>
      <c r="F113" s="126">
        <v>15000</v>
      </c>
      <c r="G113" s="127">
        <f t="shared" si="3"/>
        <v>15000</v>
      </c>
    </row>
    <row r="114" spans="1:7" ht="15.75">
      <c r="A114" s="137">
        <v>4</v>
      </c>
      <c r="B114" s="149" t="s">
        <v>31</v>
      </c>
      <c r="C114" s="150"/>
      <c r="D114" s="150"/>
      <c r="E114" s="127"/>
      <c r="F114" s="126"/>
      <c r="G114" s="127"/>
    </row>
    <row r="115" spans="1:7" ht="15.75">
      <c r="A115" s="137"/>
      <c r="B115" s="162" t="s">
        <v>166</v>
      </c>
      <c r="C115" s="163" t="s">
        <v>132</v>
      </c>
      <c r="D115" s="135" t="s">
        <v>150</v>
      </c>
      <c r="E115" s="127"/>
      <c r="F115" s="126">
        <f>F107</f>
        <v>198000</v>
      </c>
      <c r="G115" s="127">
        <f t="shared" si="3"/>
        <v>198000</v>
      </c>
    </row>
    <row r="116" spans="1:7" ht="15.75">
      <c r="A116" s="116"/>
      <c r="B116" s="95"/>
      <c r="C116" s="95"/>
      <c r="D116" s="95"/>
      <c r="E116" s="95"/>
      <c r="F116" s="95"/>
      <c r="G116" s="95"/>
    </row>
    <row r="117" spans="1:7" ht="15.75">
      <c r="A117" s="116"/>
      <c r="B117" s="95"/>
      <c r="C117" s="95"/>
      <c r="D117" s="95"/>
      <c r="E117" s="95"/>
      <c r="F117" s="95"/>
      <c r="G117" s="95"/>
    </row>
    <row r="118" spans="1:7">
      <c r="A118" s="219" t="s">
        <v>170</v>
      </c>
      <c r="B118" s="220"/>
      <c r="C118" s="220"/>
      <c r="D118" s="95"/>
      <c r="E118" s="95"/>
      <c r="F118" s="95"/>
      <c r="G118" s="95"/>
    </row>
    <row r="119" spans="1:7" ht="24.75" customHeight="1">
      <c r="A119" s="220"/>
      <c r="B119" s="220"/>
      <c r="C119" s="220"/>
      <c r="D119" s="91"/>
      <c r="E119" s="92"/>
      <c r="F119" s="221" t="s">
        <v>191</v>
      </c>
      <c r="G119" s="221"/>
    </row>
    <row r="120" spans="1:7" ht="15.75">
      <c r="A120" s="93"/>
      <c r="B120" s="177"/>
      <c r="C120" s="95"/>
      <c r="D120" s="96" t="s">
        <v>32</v>
      </c>
      <c r="E120" s="95"/>
      <c r="F120" s="191" t="s">
        <v>54</v>
      </c>
      <c r="G120" s="191"/>
    </row>
    <row r="121" spans="1:7" ht="35.25" customHeight="1">
      <c r="A121" s="93"/>
      <c r="B121" s="177"/>
      <c r="C121" s="95"/>
      <c r="D121" s="96"/>
      <c r="E121" s="95"/>
      <c r="F121" s="176"/>
      <c r="G121" s="176"/>
    </row>
    <row r="122" spans="1:7" ht="27.75" customHeight="1">
      <c r="A122" s="222" t="s">
        <v>33</v>
      </c>
      <c r="B122" s="222"/>
      <c r="C122" s="177"/>
      <c r="D122" s="177"/>
      <c r="E122" s="95"/>
      <c r="F122" s="95"/>
      <c r="G122" s="95"/>
    </row>
    <row r="123" spans="1:7" ht="15.75" customHeight="1">
      <c r="A123" s="178"/>
      <c r="B123" s="178"/>
      <c r="C123" s="177"/>
      <c r="D123" s="177"/>
      <c r="E123" s="95"/>
      <c r="F123" s="95"/>
      <c r="G123" s="95"/>
    </row>
    <row r="124" spans="1:7" ht="36" customHeight="1">
      <c r="A124" s="219" t="s">
        <v>186</v>
      </c>
      <c r="B124" s="222"/>
      <c r="C124" s="222"/>
      <c r="D124" s="91"/>
      <c r="E124" s="92"/>
      <c r="F124" s="221" t="s">
        <v>192</v>
      </c>
      <c r="G124" s="221"/>
    </row>
    <row r="125" spans="1:7" ht="52.5" customHeight="1">
      <c r="A125" s="95"/>
      <c r="B125" s="177"/>
      <c r="C125" s="177"/>
      <c r="D125" s="96" t="s">
        <v>32</v>
      </c>
      <c r="E125" s="95"/>
      <c r="F125" s="191" t="s">
        <v>54</v>
      </c>
      <c r="G125" s="191"/>
    </row>
    <row r="126" spans="1:7">
      <c r="B126" s="95"/>
      <c r="C126" s="95"/>
      <c r="D126" s="95"/>
      <c r="E126" s="95"/>
      <c r="F126" s="95"/>
      <c r="G126" s="95"/>
    </row>
    <row r="133" spans="1:1">
      <c r="A133" s="101" t="s">
        <v>52</v>
      </c>
    </row>
    <row r="136" spans="1:1">
      <c r="A136" s="100" t="s">
        <v>53</v>
      </c>
    </row>
  </sheetData>
  <mergeCells count="44">
    <mergeCell ref="F125:G125"/>
    <mergeCell ref="B105:D105"/>
    <mergeCell ref="A118:C119"/>
    <mergeCell ref="F119:G119"/>
    <mergeCell ref="F120:G120"/>
    <mergeCell ref="A122:B122"/>
    <mergeCell ref="A124:C124"/>
    <mergeCell ref="F124:G124"/>
    <mergeCell ref="A50:A51"/>
    <mergeCell ref="B50:G50"/>
    <mergeCell ref="A56:B56"/>
    <mergeCell ref="B58:G58"/>
    <mergeCell ref="B62:E62"/>
    <mergeCell ref="B85:D85"/>
    <mergeCell ref="B35:G35"/>
    <mergeCell ref="B36:G36"/>
    <mergeCell ref="B37:G37"/>
    <mergeCell ref="B43:E43"/>
    <mergeCell ref="B46:E46"/>
    <mergeCell ref="A48:B48"/>
    <mergeCell ref="B24:G24"/>
    <mergeCell ref="B25:G25"/>
    <mergeCell ref="B27:G27"/>
    <mergeCell ref="B29:G29"/>
    <mergeCell ref="B30:G30"/>
    <mergeCell ref="B33:G33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6"/>
  <sheetViews>
    <sheetView topLeftCell="A81" zoomScale="120" zoomScaleNormal="120" workbookViewId="0">
      <selection activeCell="C100" sqref="C100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87" t="s">
        <v>74</v>
      </c>
      <c r="G1" s="188"/>
    </row>
    <row r="2" spans="1:7">
      <c r="F2" s="188"/>
      <c r="G2" s="188"/>
    </row>
    <row r="3" spans="1:7" ht="32.25" customHeight="1">
      <c r="F3" s="188"/>
      <c r="G3" s="188"/>
    </row>
    <row r="4" spans="1:7" ht="15.75">
      <c r="A4" s="172"/>
      <c r="E4" s="172" t="s">
        <v>0</v>
      </c>
    </row>
    <row r="5" spans="1:7" ht="15.75">
      <c r="A5" s="172"/>
      <c r="E5" s="189" t="s">
        <v>1</v>
      </c>
      <c r="F5" s="189"/>
      <c r="G5" s="189"/>
    </row>
    <row r="6" spans="1:7" ht="15.75">
      <c r="A6" s="172"/>
      <c r="B6" s="172"/>
      <c r="E6" s="190" t="s">
        <v>88</v>
      </c>
      <c r="F6" s="190"/>
      <c r="G6" s="190"/>
    </row>
    <row r="7" spans="1:7" ht="15" customHeight="1">
      <c r="A7" s="102"/>
      <c r="B7" s="95"/>
      <c r="C7" s="95"/>
      <c r="D7" s="95"/>
      <c r="E7" s="191" t="s">
        <v>2</v>
      </c>
      <c r="F7" s="191"/>
      <c r="G7" s="191"/>
    </row>
    <row r="8" spans="1:7" ht="15.75">
      <c r="A8" s="102"/>
      <c r="B8" s="102"/>
      <c r="C8" s="95"/>
      <c r="D8" s="95"/>
      <c r="E8" s="192"/>
      <c r="F8" s="192"/>
      <c r="G8" s="192"/>
    </row>
    <row r="9" spans="1:7" ht="9" customHeight="1">
      <c r="A9" s="102"/>
      <c r="B9" s="95"/>
      <c r="C9" s="95"/>
      <c r="D9" s="95"/>
      <c r="E9" s="191"/>
      <c r="F9" s="191"/>
      <c r="G9" s="191"/>
    </row>
    <row r="10" spans="1:7" ht="15.75">
      <c r="A10" s="102"/>
      <c r="B10" s="95"/>
      <c r="C10" s="95"/>
      <c r="D10" s="95"/>
      <c r="E10" s="193" t="s">
        <v>183</v>
      </c>
      <c r="F10" s="193"/>
      <c r="G10" s="193"/>
    </row>
    <row r="11" spans="1:7" ht="12" customHeight="1">
      <c r="A11" s="95"/>
      <c r="B11" s="95"/>
      <c r="C11" s="95"/>
      <c r="D11" s="95"/>
      <c r="E11" s="95"/>
      <c r="F11" s="95"/>
      <c r="G11" s="95"/>
    </row>
    <row r="12" spans="1:7" ht="19.5" customHeight="1">
      <c r="A12" s="95"/>
      <c r="B12" s="95"/>
      <c r="C12" s="95"/>
      <c r="D12" s="95"/>
      <c r="E12" s="95"/>
      <c r="F12" s="95"/>
      <c r="G12" s="95"/>
    </row>
    <row r="13" spans="1:7" ht="15.75">
      <c r="A13" s="194" t="s">
        <v>3</v>
      </c>
      <c r="B13" s="194"/>
      <c r="C13" s="194"/>
      <c r="D13" s="194"/>
      <c r="E13" s="194"/>
      <c r="F13" s="194"/>
      <c r="G13" s="194"/>
    </row>
    <row r="14" spans="1:7" ht="15.75">
      <c r="A14" s="194" t="s">
        <v>85</v>
      </c>
      <c r="B14" s="194"/>
      <c r="C14" s="194"/>
      <c r="D14" s="194"/>
      <c r="E14" s="194"/>
      <c r="F14" s="194"/>
      <c r="G14" s="194"/>
    </row>
    <row r="15" spans="1:7" ht="9.75" customHeight="1">
      <c r="A15" s="95"/>
      <c r="B15" s="95"/>
      <c r="C15" s="95"/>
      <c r="D15" s="95"/>
      <c r="E15" s="95"/>
      <c r="F15" s="95"/>
      <c r="G15" s="95"/>
    </row>
    <row r="16" spans="1:7" ht="9" customHeight="1">
      <c r="A16" s="95"/>
      <c r="B16" s="95"/>
      <c r="C16" s="95"/>
      <c r="D16" s="95"/>
      <c r="E16" s="95"/>
      <c r="F16" s="95"/>
      <c r="G16" s="95"/>
    </row>
    <row r="17" spans="1:7" ht="15" customHeight="1">
      <c r="A17" s="103" t="s">
        <v>75</v>
      </c>
      <c r="B17" s="104">
        <v>3100000</v>
      </c>
      <c r="C17" s="104"/>
      <c r="D17" s="195" t="s">
        <v>87</v>
      </c>
      <c r="E17" s="195"/>
      <c r="F17" s="195"/>
      <c r="G17" s="165">
        <v>31692820</v>
      </c>
    </row>
    <row r="18" spans="1:7" ht="28.5" customHeight="1">
      <c r="A18" s="196" t="s">
        <v>83</v>
      </c>
      <c r="B18" s="196"/>
      <c r="C18" s="196"/>
      <c r="D18" s="197" t="s">
        <v>2</v>
      </c>
      <c r="E18" s="197"/>
      <c r="F18" s="106" t="s">
        <v>86</v>
      </c>
      <c r="G18" s="107" t="s">
        <v>76</v>
      </c>
    </row>
    <row r="19" spans="1:7" ht="19.5" customHeight="1">
      <c r="A19" s="108" t="s">
        <v>77</v>
      </c>
      <c r="B19" s="108">
        <v>3110000</v>
      </c>
      <c r="C19" s="108"/>
      <c r="D19" s="198" t="s">
        <v>88</v>
      </c>
      <c r="E19" s="198"/>
      <c r="F19" s="198"/>
      <c r="G19" s="165">
        <v>31692820</v>
      </c>
    </row>
    <row r="20" spans="1:7" ht="23.25" customHeight="1">
      <c r="A20" s="196" t="s">
        <v>79</v>
      </c>
      <c r="B20" s="196"/>
      <c r="C20" s="196"/>
      <c r="D20" s="199" t="s">
        <v>34</v>
      </c>
      <c r="E20" s="199"/>
      <c r="F20" s="106"/>
      <c r="G20" s="107" t="s">
        <v>76</v>
      </c>
    </row>
    <row r="21" spans="1:7" ht="28.5" customHeight="1">
      <c r="A21" s="109" t="s">
        <v>78</v>
      </c>
      <c r="B21" s="110">
        <v>3110160</v>
      </c>
      <c r="C21" s="167" t="s">
        <v>89</v>
      </c>
      <c r="D21" s="167" t="s">
        <v>176</v>
      </c>
      <c r="E21" s="200" t="s">
        <v>90</v>
      </c>
      <c r="F21" s="200"/>
      <c r="G21" s="167" t="s">
        <v>190</v>
      </c>
    </row>
    <row r="22" spans="1:7" ht="56.25" customHeight="1">
      <c r="A22" s="95"/>
      <c r="B22" s="112" t="s">
        <v>79</v>
      </c>
      <c r="C22" s="166" t="s">
        <v>80</v>
      </c>
      <c r="D22" s="106" t="s">
        <v>81</v>
      </c>
      <c r="E22" s="196" t="s">
        <v>84</v>
      </c>
      <c r="F22" s="196"/>
      <c r="G22" s="166" t="s">
        <v>82</v>
      </c>
    </row>
    <row r="23" spans="1:7" ht="42" customHeight="1">
      <c r="A23" s="114" t="s">
        <v>8</v>
      </c>
      <c r="B23" s="193" t="s">
        <v>92</v>
      </c>
      <c r="C23" s="193"/>
      <c r="D23" s="193"/>
      <c r="E23" s="193"/>
      <c r="F23" s="193"/>
      <c r="G23" s="193"/>
    </row>
    <row r="24" spans="1:7" ht="66" customHeight="1">
      <c r="A24" s="114" t="s">
        <v>9</v>
      </c>
      <c r="B24" s="193" t="s">
        <v>185</v>
      </c>
      <c r="C24" s="193"/>
      <c r="D24" s="193"/>
      <c r="E24" s="193"/>
      <c r="F24" s="193"/>
      <c r="G24" s="193"/>
    </row>
    <row r="25" spans="1:7" ht="114.75" customHeight="1">
      <c r="A25" s="114"/>
      <c r="B25" s="201" t="s">
        <v>189</v>
      </c>
      <c r="C25" s="193"/>
      <c r="D25" s="193"/>
      <c r="E25" s="193"/>
      <c r="F25" s="193"/>
      <c r="G25" s="193"/>
    </row>
    <row r="26" spans="1:7" ht="16.5" customHeight="1">
      <c r="A26" s="114"/>
      <c r="B26" s="169"/>
      <c r="C26" s="164"/>
      <c r="D26" s="164"/>
      <c r="E26" s="164"/>
      <c r="F26" s="164"/>
      <c r="G26" s="164"/>
    </row>
    <row r="27" spans="1:7" ht="15.75">
      <c r="A27" s="170" t="s">
        <v>10</v>
      </c>
      <c r="B27" s="193" t="s">
        <v>47</v>
      </c>
      <c r="C27" s="193"/>
      <c r="D27" s="193"/>
      <c r="E27" s="193"/>
      <c r="F27" s="193"/>
      <c r="G27" s="193"/>
    </row>
    <row r="28" spans="1:7" ht="15.75">
      <c r="A28" s="116"/>
      <c r="B28" s="95"/>
      <c r="C28" s="95"/>
      <c r="D28" s="95"/>
      <c r="E28" s="95"/>
      <c r="F28" s="95"/>
      <c r="G28" s="95"/>
    </row>
    <row r="29" spans="1:7" ht="15.75">
      <c r="A29" s="168" t="s">
        <v>12</v>
      </c>
      <c r="B29" s="202" t="s">
        <v>48</v>
      </c>
      <c r="C29" s="202"/>
      <c r="D29" s="202"/>
      <c r="E29" s="202"/>
      <c r="F29" s="202"/>
      <c r="G29" s="202"/>
    </row>
    <row r="30" spans="1:7" ht="26.25" customHeight="1">
      <c r="A30" s="168">
        <v>1</v>
      </c>
      <c r="B30" s="203" t="s">
        <v>93</v>
      </c>
      <c r="C30" s="204"/>
      <c r="D30" s="204"/>
      <c r="E30" s="204"/>
      <c r="F30" s="204"/>
      <c r="G30" s="205"/>
    </row>
    <row r="31" spans="1:7" ht="15.75">
      <c r="A31" s="116"/>
      <c r="B31" s="95"/>
      <c r="C31" s="95"/>
      <c r="D31" s="95"/>
      <c r="E31" s="95"/>
      <c r="F31" s="95"/>
      <c r="G31" s="95"/>
    </row>
    <row r="32" spans="1:7" ht="15.75">
      <c r="A32" s="118" t="s">
        <v>11</v>
      </c>
      <c r="B32" s="95" t="s">
        <v>95</v>
      </c>
      <c r="C32" s="116" t="s">
        <v>94</v>
      </c>
      <c r="D32" s="119"/>
      <c r="E32" s="119"/>
      <c r="F32" s="120"/>
      <c r="G32" s="95"/>
    </row>
    <row r="33" spans="1:8" ht="18.75" customHeight="1">
      <c r="A33" s="170" t="s">
        <v>14</v>
      </c>
      <c r="B33" s="193" t="s">
        <v>49</v>
      </c>
      <c r="C33" s="193"/>
      <c r="D33" s="193"/>
      <c r="E33" s="193"/>
      <c r="F33" s="193"/>
      <c r="G33" s="193"/>
    </row>
    <row r="34" spans="1:8" ht="9" customHeight="1">
      <c r="A34" s="170"/>
      <c r="B34" s="164"/>
      <c r="C34" s="164"/>
      <c r="D34" s="164"/>
      <c r="E34" s="164"/>
      <c r="F34" s="164"/>
      <c r="G34" s="164"/>
    </row>
    <row r="35" spans="1:8" ht="15.75">
      <c r="A35" s="168" t="s">
        <v>12</v>
      </c>
      <c r="B35" s="202" t="s">
        <v>13</v>
      </c>
      <c r="C35" s="202"/>
      <c r="D35" s="202"/>
      <c r="E35" s="202"/>
      <c r="F35" s="202"/>
      <c r="G35" s="202"/>
    </row>
    <row r="36" spans="1:8" ht="15.75">
      <c r="A36" s="168">
        <v>1</v>
      </c>
      <c r="B36" s="206" t="s">
        <v>96</v>
      </c>
      <c r="C36" s="206"/>
      <c r="D36" s="206"/>
      <c r="E36" s="206"/>
      <c r="F36" s="206"/>
      <c r="G36" s="206"/>
    </row>
    <row r="37" spans="1:8" ht="15.75">
      <c r="A37" s="168">
        <v>2</v>
      </c>
      <c r="B37" s="206" t="s">
        <v>97</v>
      </c>
      <c r="C37" s="206"/>
      <c r="D37" s="206"/>
      <c r="E37" s="206"/>
      <c r="F37" s="206"/>
      <c r="G37" s="206"/>
    </row>
    <row r="38" spans="1:8" ht="8.25" customHeight="1">
      <c r="A38" s="170"/>
      <c r="B38" s="164"/>
      <c r="C38" s="164"/>
      <c r="D38" s="164"/>
      <c r="E38" s="164"/>
      <c r="F38" s="164"/>
      <c r="G38" s="164"/>
    </row>
    <row r="39" spans="1:8" ht="15.75">
      <c r="A39" s="170" t="s">
        <v>20</v>
      </c>
      <c r="B39" s="121" t="s">
        <v>16</v>
      </c>
      <c r="C39" s="164"/>
      <c r="D39" s="164"/>
      <c r="E39" s="164"/>
      <c r="F39" s="164"/>
      <c r="G39" s="164"/>
    </row>
    <row r="40" spans="1:8" ht="15.75">
      <c r="A40" s="116"/>
      <c r="B40" s="95"/>
      <c r="C40" s="95"/>
      <c r="D40" s="95"/>
      <c r="E40" s="122" t="s">
        <v>50</v>
      </c>
      <c r="F40" s="95"/>
      <c r="G40" s="95"/>
    </row>
    <row r="41" spans="1:8" ht="31.5">
      <c r="A41" s="168" t="s">
        <v>12</v>
      </c>
      <c r="B41" s="168" t="s">
        <v>16</v>
      </c>
      <c r="C41" s="168" t="s">
        <v>17</v>
      </c>
      <c r="D41" s="168" t="s">
        <v>18</v>
      </c>
      <c r="E41" s="168" t="s">
        <v>19</v>
      </c>
      <c r="F41" s="95"/>
      <c r="G41" s="95"/>
    </row>
    <row r="42" spans="1:8" ht="15.75">
      <c r="A42" s="168">
        <v>1</v>
      </c>
      <c r="B42" s="168">
        <v>2</v>
      </c>
      <c r="C42" s="168">
        <v>3</v>
      </c>
      <c r="D42" s="168">
        <v>4</v>
      </c>
      <c r="E42" s="168">
        <v>5</v>
      </c>
      <c r="F42" s="95"/>
      <c r="G42" s="95"/>
    </row>
    <row r="43" spans="1:8" ht="38.25" customHeight="1">
      <c r="A43" s="123"/>
      <c r="B43" s="207" t="s">
        <v>173</v>
      </c>
      <c r="C43" s="208"/>
      <c r="D43" s="208"/>
      <c r="E43" s="209"/>
      <c r="F43" s="95"/>
      <c r="G43" s="95"/>
    </row>
    <row r="44" spans="1:8" ht="39">
      <c r="A44" s="124">
        <v>1</v>
      </c>
      <c r="B44" s="125" t="s">
        <v>101</v>
      </c>
      <c r="C44" s="173">
        <f>4136061+9030</f>
        <v>4145091</v>
      </c>
      <c r="D44" s="168"/>
      <c r="E44" s="127">
        <f>C44+D44</f>
        <v>4145091</v>
      </c>
      <c r="F44" s="95"/>
      <c r="G44" s="95"/>
    </row>
    <row r="45" spans="1:8" ht="32.25" customHeight="1">
      <c r="A45" s="124">
        <v>2</v>
      </c>
      <c r="B45" s="125" t="s">
        <v>98</v>
      </c>
      <c r="C45" s="173">
        <f>132678-9030</f>
        <v>123648</v>
      </c>
      <c r="D45" s="168"/>
      <c r="E45" s="127">
        <f>C45+D45</f>
        <v>123648</v>
      </c>
      <c r="F45" s="95"/>
      <c r="G45" s="95"/>
      <c r="H45" s="185">
        <f>C45+C44</f>
        <v>4268739</v>
      </c>
    </row>
    <row r="46" spans="1:8" ht="21.75" customHeight="1">
      <c r="A46" s="124"/>
      <c r="B46" s="210" t="s">
        <v>174</v>
      </c>
      <c r="C46" s="211"/>
      <c r="D46" s="211"/>
      <c r="E46" s="212"/>
      <c r="F46" s="95"/>
      <c r="G46" s="95"/>
    </row>
    <row r="47" spans="1:8" ht="26.25">
      <c r="A47" s="124">
        <v>1</v>
      </c>
      <c r="B47" s="128" t="s">
        <v>100</v>
      </c>
      <c r="C47" s="168"/>
      <c r="D47" s="127">
        <v>198000</v>
      </c>
      <c r="E47" s="127">
        <f>C47+D47</f>
        <v>198000</v>
      </c>
      <c r="F47" s="95"/>
      <c r="G47" s="95"/>
    </row>
    <row r="48" spans="1:8" ht="15.75" customHeight="1">
      <c r="A48" s="213" t="s">
        <v>19</v>
      </c>
      <c r="B48" s="214"/>
      <c r="C48" s="175">
        <f>SUM(C44:C46)</f>
        <v>4268739</v>
      </c>
      <c r="D48" s="129">
        <f>SUM(D44:D47)</f>
        <v>198000</v>
      </c>
      <c r="E48" s="129">
        <f>C48+D48</f>
        <v>4466739</v>
      </c>
      <c r="F48" s="95"/>
      <c r="G48" s="95"/>
    </row>
    <row r="49" spans="1:7" ht="15.75">
      <c r="A49" s="116"/>
      <c r="B49" s="95"/>
      <c r="C49" s="130"/>
      <c r="D49" s="95"/>
      <c r="E49" s="95"/>
      <c r="F49" s="95"/>
      <c r="G49" s="95"/>
    </row>
    <row r="50" spans="1:7" ht="15.75">
      <c r="A50" s="215" t="s">
        <v>23</v>
      </c>
      <c r="B50" s="193" t="s">
        <v>21</v>
      </c>
      <c r="C50" s="193"/>
      <c r="D50" s="193"/>
      <c r="E50" s="193"/>
      <c r="F50" s="193"/>
      <c r="G50" s="193"/>
    </row>
    <row r="51" spans="1:7" ht="15.75">
      <c r="A51" s="215"/>
      <c r="B51" s="102" t="s">
        <v>15</v>
      </c>
      <c r="C51" s="95"/>
      <c r="D51" s="95"/>
      <c r="E51" s="95"/>
      <c r="F51" s="95"/>
      <c r="G51" s="95"/>
    </row>
    <row r="52" spans="1:7" ht="15.75">
      <c r="A52" s="116"/>
      <c r="B52" s="95"/>
      <c r="C52" s="95"/>
      <c r="D52" s="95"/>
      <c r="E52" s="95"/>
      <c r="F52" s="95"/>
      <c r="G52" s="95"/>
    </row>
    <row r="53" spans="1:7" ht="31.5">
      <c r="A53" s="168" t="s">
        <v>12</v>
      </c>
      <c r="B53" s="168" t="s">
        <v>22</v>
      </c>
      <c r="C53" s="168" t="s">
        <v>17</v>
      </c>
      <c r="D53" s="168" t="s">
        <v>18</v>
      </c>
      <c r="E53" s="168" t="s">
        <v>19</v>
      </c>
      <c r="F53" s="95"/>
      <c r="G53" s="95"/>
    </row>
    <row r="54" spans="1:7" ht="15.75">
      <c r="A54" s="168">
        <v>1</v>
      </c>
      <c r="B54" s="168">
        <v>2</v>
      </c>
      <c r="C54" s="168">
        <v>3</v>
      </c>
      <c r="D54" s="168">
        <v>4</v>
      </c>
      <c r="E54" s="168">
        <v>5</v>
      </c>
      <c r="F54" s="95"/>
      <c r="G54" s="95"/>
    </row>
    <row r="55" spans="1:7" ht="15.75">
      <c r="A55" s="168"/>
      <c r="B55" s="131" t="s">
        <v>180</v>
      </c>
      <c r="C55" s="131" t="s">
        <v>180</v>
      </c>
      <c r="D55" s="131" t="s">
        <v>180</v>
      </c>
      <c r="E55" s="131" t="s">
        <v>180</v>
      </c>
      <c r="F55" s="95"/>
      <c r="G55" s="95"/>
    </row>
    <row r="56" spans="1:7" ht="15.75">
      <c r="A56" s="202" t="s">
        <v>19</v>
      </c>
      <c r="B56" s="202"/>
      <c r="C56" s="132"/>
      <c r="D56" s="132"/>
      <c r="E56" s="132"/>
      <c r="F56" s="95"/>
      <c r="G56" s="95"/>
    </row>
    <row r="57" spans="1:7" ht="15.75">
      <c r="A57" s="116"/>
      <c r="B57" s="95"/>
      <c r="C57" s="95"/>
      <c r="D57" s="95"/>
      <c r="E57" s="95"/>
      <c r="F57" s="95"/>
      <c r="G57" s="95"/>
    </row>
    <row r="58" spans="1:7" ht="15.75">
      <c r="A58" s="170" t="s">
        <v>51</v>
      </c>
      <c r="B58" s="193" t="s">
        <v>24</v>
      </c>
      <c r="C58" s="193"/>
      <c r="D58" s="193"/>
      <c r="E58" s="193"/>
      <c r="F58" s="193"/>
      <c r="G58" s="193"/>
    </row>
    <row r="59" spans="1:7" ht="15.75">
      <c r="A59" s="116"/>
      <c r="B59" s="95"/>
      <c r="C59" s="95"/>
      <c r="D59" s="95"/>
      <c r="E59" s="95"/>
      <c r="F59" s="95"/>
      <c r="G59" s="95"/>
    </row>
    <row r="60" spans="1:7" ht="53.25" customHeight="1">
      <c r="A60" s="168" t="s">
        <v>12</v>
      </c>
      <c r="B60" s="168" t="s">
        <v>25</v>
      </c>
      <c r="C60" s="168" t="s">
        <v>26</v>
      </c>
      <c r="D60" s="168" t="s">
        <v>27</v>
      </c>
      <c r="E60" s="168" t="s">
        <v>17</v>
      </c>
      <c r="F60" s="168" t="s">
        <v>18</v>
      </c>
      <c r="G60" s="168" t="s">
        <v>19</v>
      </c>
    </row>
    <row r="61" spans="1:7" ht="15.75">
      <c r="A61" s="168">
        <v>1</v>
      </c>
      <c r="B61" s="168">
        <v>2</v>
      </c>
      <c r="C61" s="168">
        <v>3</v>
      </c>
      <c r="D61" s="168">
        <v>4</v>
      </c>
      <c r="E61" s="168">
        <v>5</v>
      </c>
      <c r="F61" s="168">
        <v>6</v>
      </c>
      <c r="G61" s="168">
        <v>7</v>
      </c>
    </row>
    <row r="62" spans="1:7" ht="27.75" customHeight="1">
      <c r="A62" s="168"/>
      <c r="B62" s="207" t="s">
        <v>173</v>
      </c>
      <c r="C62" s="208"/>
      <c r="D62" s="208"/>
      <c r="E62" s="209"/>
      <c r="F62" s="168"/>
      <c r="G62" s="168"/>
    </row>
    <row r="63" spans="1:7" ht="69.75" customHeight="1">
      <c r="A63" s="168"/>
      <c r="B63" s="133" t="s">
        <v>167</v>
      </c>
      <c r="C63" s="134" t="s">
        <v>177</v>
      </c>
      <c r="D63" s="135" t="s">
        <v>161</v>
      </c>
      <c r="E63" s="174">
        <f>C44</f>
        <v>4145091</v>
      </c>
      <c r="F63" s="137"/>
      <c r="G63" s="138">
        <f>E63+F63</f>
        <v>4145091</v>
      </c>
    </row>
    <row r="64" spans="1:7" ht="15.75">
      <c r="A64" s="137">
        <v>1</v>
      </c>
      <c r="B64" s="139" t="s">
        <v>28</v>
      </c>
      <c r="C64" s="140" t="s">
        <v>86</v>
      </c>
      <c r="D64" s="140" t="s">
        <v>86</v>
      </c>
      <c r="E64" s="168"/>
      <c r="F64" s="168"/>
      <c r="G64" s="168"/>
    </row>
    <row r="65" spans="1:7" ht="20.25" customHeight="1">
      <c r="A65" s="137"/>
      <c r="B65" s="141" t="s">
        <v>102</v>
      </c>
      <c r="C65" s="134" t="s">
        <v>103</v>
      </c>
      <c r="D65" s="142" t="s">
        <v>104</v>
      </c>
      <c r="E65" s="143">
        <v>16.5</v>
      </c>
      <c r="F65" s="127"/>
      <c r="G65" s="144">
        <f>E65+F65</f>
        <v>16.5</v>
      </c>
    </row>
    <row r="66" spans="1:7" ht="18" customHeight="1">
      <c r="A66" s="137"/>
      <c r="B66" s="145" t="s">
        <v>105</v>
      </c>
      <c r="C66" s="134" t="s">
        <v>103</v>
      </c>
      <c r="D66" s="146" t="s">
        <v>104</v>
      </c>
      <c r="E66" s="147">
        <v>7</v>
      </c>
      <c r="F66" s="127"/>
      <c r="G66" s="148">
        <f t="shared" ref="G66:G84" si="0">E66+F66</f>
        <v>7</v>
      </c>
    </row>
    <row r="67" spans="1:7" ht="18" customHeight="1">
      <c r="A67" s="137"/>
      <c r="B67" s="145" t="s">
        <v>106</v>
      </c>
      <c r="C67" s="134" t="s">
        <v>103</v>
      </c>
      <c r="D67" s="146" t="s">
        <v>104</v>
      </c>
      <c r="E67" s="147">
        <v>9</v>
      </c>
      <c r="F67" s="127"/>
      <c r="G67" s="148">
        <f t="shared" si="0"/>
        <v>9</v>
      </c>
    </row>
    <row r="68" spans="1:7" ht="25.5">
      <c r="A68" s="137"/>
      <c r="B68" s="145" t="s">
        <v>107</v>
      </c>
      <c r="C68" s="134" t="s">
        <v>103</v>
      </c>
      <c r="D68" s="142" t="s">
        <v>104</v>
      </c>
      <c r="E68" s="143">
        <v>0.5</v>
      </c>
      <c r="F68" s="127"/>
      <c r="G68" s="144">
        <f t="shared" si="0"/>
        <v>0.5</v>
      </c>
    </row>
    <row r="69" spans="1:7" ht="15.75">
      <c r="A69" s="137">
        <v>2</v>
      </c>
      <c r="B69" s="149" t="s">
        <v>29</v>
      </c>
      <c r="C69" s="150" t="s">
        <v>86</v>
      </c>
      <c r="D69" s="151" t="s">
        <v>86</v>
      </c>
      <c r="E69" s="126" t="s">
        <v>86</v>
      </c>
      <c r="F69" s="127"/>
      <c r="G69" s="127"/>
    </row>
    <row r="70" spans="1:7" ht="42" customHeight="1">
      <c r="A70" s="137"/>
      <c r="B70" s="145" t="s">
        <v>108</v>
      </c>
      <c r="C70" s="134" t="s">
        <v>103</v>
      </c>
      <c r="D70" s="152" t="s">
        <v>109</v>
      </c>
      <c r="E70" s="147">
        <v>7</v>
      </c>
      <c r="F70" s="127"/>
      <c r="G70" s="148">
        <f t="shared" si="0"/>
        <v>7</v>
      </c>
    </row>
    <row r="71" spans="1:7" ht="55.5" customHeight="1">
      <c r="A71" s="137"/>
      <c r="B71" s="145" t="s">
        <v>110</v>
      </c>
      <c r="C71" s="134" t="s">
        <v>103</v>
      </c>
      <c r="D71" s="152" t="s">
        <v>111</v>
      </c>
      <c r="E71" s="147">
        <v>5</v>
      </c>
      <c r="F71" s="127"/>
      <c r="G71" s="148">
        <f t="shared" si="0"/>
        <v>5</v>
      </c>
    </row>
    <row r="72" spans="1:7" ht="38.25">
      <c r="A72" s="137"/>
      <c r="B72" s="145" t="s">
        <v>112</v>
      </c>
      <c r="C72" s="134" t="s">
        <v>103</v>
      </c>
      <c r="D72" s="152" t="s">
        <v>113</v>
      </c>
      <c r="E72" s="147">
        <v>60</v>
      </c>
      <c r="F72" s="127"/>
      <c r="G72" s="148">
        <f t="shared" si="0"/>
        <v>60</v>
      </c>
    </row>
    <row r="73" spans="1:7" ht="26.25">
      <c r="A73" s="137"/>
      <c r="B73" s="153" t="s">
        <v>114</v>
      </c>
      <c r="C73" s="134" t="s">
        <v>115</v>
      </c>
      <c r="D73" s="152" t="s">
        <v>116</v>
      </c>
      <c r="E73" s="147">
        <v>550</v>
      </c>
      <c r="F73" s="127"/>
      <c r="G73" s="148">
        <f t="shared" si="0"/>
        <v>550</v>
      </c>
    </row>
    <row r="74" spans="1:7" ht="26.25">
      <c r="A74" s="137"/>
      <c r="B74" s="153" t="s">
        <v>117</v>
      </c>
      <c r="C74" s="134" t="s">
        <v>103</v>
      </c>
      <c r="D74" s="152" t="s">
        <v>118</v>
      </c>
      <c r="E74" s="147">
        <v>300</v>
      </c>
      <c r="F74" s="127"/>
      <c r="G74" s="148">
        <f t="shared" si="0"/>
        <v>300</v>
      </c>
    </row>
    <row r="75" spans="1:7" ht="15.75">
      <c r="A75" s="137"/>
      <c r="B75" s="153" t="s">
        <v>119</v>
      </c>
      <c r="C75" s="134" t="s">
        <v>103</v>
      </c>
      <c r="D75" s="152" t="s">
        <v>118</v>
      </c>
      <c r="E75" s="147">
        <v>200</v>
      </c>
      <c r="F75" s="127"/>
      <c r="G75" s="148">
        <f t="shared" si="0"/>
        <v>200</v>
      </c>
    </row>
    <row r="76" spans="1:7" ht="26.25">
      <c r="A76" s="137"/>
      <c r="B76" s="153" t="s">
        <v>120</v>
      </c>
      <c r="C76" s="134" t="s">
        <v>103</v>
      </c>
      <c r="D76" s="152" t="s">
        <v>118</v>
      </c>
      <c r="E76" s="147">
        <v>8</v>
      </c>
      <c r="F76" s="127"/>
      <c r="G76" s="148">
        <f t="shared" si="0"/>
        <v>8</v>
      </c>
    </row>
    <row r="77" spans="1:7" ht="26.25">
      <c r="A77" s="137"/>
      <c r="B77" s="153" t="s">
        <v>121</v>
      </c>
      <c r="C77" s="134" t="s">
        <v>103</v>
      </c>
      <c r="D77" s="152" t="s">
        <v>122</v>
      </c>
      <c r="E77" s="147">
        <v>12</v>
      </c>
      <c r="F77" s="127"/>
      <c r="G77" s="148">
        <f t="shared" si="0"/>
        <v>12</v>
      </c>
    </row>
    <row r="78" spans="1:7" ht="26.25">
      <c r="A78" s="137"/>
      <c r="B78" s="153" t="s">
        <v>123</v>
      </c>
      <c r="C78" s="134" t="s">
        <v>103</v>
      </c>
      <c r="D78" s="152" t="s">
        <v>118</v>
      </c>
      <c r="E78" s="147">
        <v>220</v>
      </c>
      <c r="F78" s="127"/>
      <c r="G78" s="148">
        <f t="shared" si="0"/>
        <v>220</v>
      </c>
    </row>
    <row r="79" spans="1:7" ht="39">
      <c r="A79" s="137"/>
      <c r="B79" s="153" t="s">
        <v>124</v>
      </c>
      <c r="C79" s="134" t="s">
        <v>103</v>
      </c>
      <c r="D79" s="154" t="s">
        <v>118</v>
      </c>
      <c r="E79" s="148">
        <v>90</v>
      </c>
      <c r="F79" s="127"/>
      <c r="G79" s="148">
        <f t="shared" si="0"/>
        <v>90</v>
      </c>
    </row>
    <row r="80" spans="1:7" ht="15.75">
      <c r="A80" s="137">
        <v>3</v>
      </c>
      <c r="B80" s="149" t="s">
        <v>30</v>
      </c>
      <c r="C80" s="150"/>
      <c r="D80" s="150"/>
      <c r="E80" s="127"/>
      <c r="F80" s="127"/>
      <c r="G80" s="127"/>
    </row>
    <row r="81" spans="1:7" ht="38.25">
      <c r="A81" s="137"/>
      <c r="B81" s="145" t="s">
        <v>125</v>
      </c>
      <c r="C81" s="134" t="s">
        <v>103</v>
      </c>
      <c r="D81" s="154" t="s">
        <v>113</v>
      </c>
      <c r="E81" s="147">
        <v>34</v>
      </c>
      <c r="F81" s="127"/>
      <c r="G81" s="148">
        <f t="shared" si="0"/>
        <v>34</v>
      </c>
    </row>
    <row r="82" spans="1:7" ht="25.5">
      <c r="A82" s="137"/>
      <c r="B82" s="145" t="s">
        <v>126</v>
      </c>
      <c r="C82" s="134" t="s">
        <v>127</v>
      </c>
      <c r="D82" s="154" t="s">
        <v>128</v>
      </c>
      <c r="E82" s="173">
        <f>E63/E65</f>
        <v>251217.63636363635</v>
      </c>
      <c r="F82" s="127"/>
      <c r="G82" s="127">
        <f t="shared" si="0"/>
        <v>251217.63636363635</v>
      </c>
    </row>
    <row r="83" spans="1:7" ht="15.75">
      <c r="A83" s="137">
        <v>4</v>
      </c>
      <c r="B83" s="149" t="s">
        <v>31</v>
      </c>
      <c r="C83" s="150"/>
      <c r="D83" s="150"/>
      <c r="E83" s="126"/>
      <c r="F83" s="127"/>
      <c r="G83" s="127"/>
    </row>
    <row r="84" spans="1:7" ht="38.25">
      <c r="A84" s="137"/>
      <c r="B84" s="145" t="s">
        <v>129</v>
      </c>
      <c r="C84" s="134" t="s">
        <v>130</v>
      </c>
      <c r="D84" s="154" t="s">
        <v>128</v>
      </c>
      <c r="E84" s="147">
        <v>8</v>
      </c>
      <c r="F84" s="127"/>
      <c r="G84" s="148">
        <f t="shared" si="0"/>
        <v>8</v>
      </c>
    </row>
    <row r="85" spans="1:7" ht="34.5" customHeight="1">
      <c r="A85" s="137"/>
      <c r="B85" s="216" t="s">
        <v>194</v>
      </c>
      <c r="C85" s="217"/>
      <c r="D85" s="217"/>
      <c r="E85" s="126"/>
      <c r="F85" s="127"/>
      <c r="G85" s="127"/>
    </row>
    <row r="86" spans="1:7" ht="15.75">
      <c r="A86" s="137">
        <v>1</v>
      </c>
      <c r="B86" s="149" t="s">
        <v>28</v>
      </c>
      <c r="C86" s="150"/>
      <c r="D86" s="150"/>
      <c r="E86" s="126"/>
      <c r="F86" s="127"/>
      <c r="G86" s="127"/>
    </row>
    <row r="87" spans="1:7" ht="25.5">
      <c r="A87" s="137"/>
      <c r="B87" s="145" t="s">
        <v>131</v>
      </c>
      <c r="C87" s="134" t="s">
        <v>132</v>
      </c>
      <c r="D87" s="155" t="s">
        <v>133</v>
      </c>
      <c r="E87" s="173">
        <f>SUM(E88:E91)</f>
        <v>123648</v>
      </c>
      <c r="F87" s="127"/>
      <c r="G87" s="127">
        <f t="shared" ref="G87:G93" si="1">E87+F87</f>
        <v>123648</v>
      </c>
    </row>
    <row r="88" spans="1:7" ht="15.75">
      <c r="A88" s="137"/>
      <c r="B88" s="145" t="s">
        <v>134</v>
      </c>
      <c r="C88" s="134" t="s">
        <v>132</v>
      </c>
      <c r="D88" s="155" t="s">
        <v>133</v>
      </c>
      <c r="E88" s="126">
        <v>1950</v>
      </c>
      <c r="F88" s="127"/>
      <c r="G88" s="127">
        <f t="shared" si="1"/>
        <v>1950</v>
      </c>
    </row>
    <row r="89" spans="1:7" ht="15.75">
      <c r="A89" s="137"/>
      <c r="B89" s="145" t="s">
        <v>135</v>
      </c>
      <c r="C89" s="134" t="s">
        <v>132</v>
      </c>
      <c r="D89" s="155" t="s">
        <v>133</v>
      </c>
      <c r="E89" s="126">
        <v>41980</v>
      </c>
      <c r="F89" s="127"/>
      <c r="G89" s="127">
        <f t="shared" si="1"/>
        <v>41980</v>
      </c>
    </row>
    <row r="90" spans="1:7" ht="15.75">
      <c r="A90" s="137"/>
      <c r="B90" s="145" t="s">
        <v>136</v>
      </c>
      <c r="C90" s="134" t="s">
        <v>132</v>
      </c>
      <c r="D90" s="155" t="s">
        <v>133</v>
      </c>
      <c r="E90" s="173">
        <f>83748-9030</f>
        <v>74718</v>
      </c>
      <c r="F90" s="127"/>
      <c r="G90" s="127">
        <f t="shared" si="1"/>
        <v>74718</v>
      </c>
    </row>
    <row r="91" spans="1:7" ht="25.5">
      <c r="A91" s="137"/>
      <c r="B91" s="145" t="s">
        <v>137</v>
      </c>
      <c r="C91" s="134" t="s">
        <v>132</v>
      </c>
      <c r="D91" s="155" t="s">
        <v>133</v>
      </c>
      <c r="E91" s="126">
        <v>5000</v>
      </c>
      <c r="F91" s="127"/>
      <c r="G91" s="127">
        <f t="shared" si="1"/>
        <v>5000</v>
      </c>
    </row>
    <row r="92" spans="1:7" ht="15.75">
      <c r="A92" s="137"/>
      <c r="B92" s="145" t="s">
        <v>138</v>
      </c>
      <c r="C92" s="134" t="s">
        <v>139</v>
      </c>
      <c r="D92" s="155" t="s">
        <v>140</v>
      </c>
      <c r="E92" s="156">
        <v>341.6</v>
      </c>
      <c r="F92" s="127"/>
      <c r="G92" s="127">
        <f t="shared" si="1"/>
        <v>341.6</v>
      </c>
    </row>
    <row r="93" spans="1:7" ht="15.75">
      <c r="A93" s="137"/>
      <c r="B93" s="145" t="s">
        <v>141</v>
      </c>
      <c r="C93" s="134" t="s">
        <v>139</v>
      </c>
      <c r="D93" s="155" t="s">
        <v>140</v>
      </c>
      <c r="E93" s="156">
        <v>297.2</v>
      </c>
      <c r="F93" s="127"/>
      <c r="G93" s="127">
        <f t="shared" si="1"/>
        <v>297.2</v>
      </c>
    </row>
    <row r="94" spans="1:7" ht="15.75">
      <c r="A94" s="137">
        <v>2</v>
      </c>
      <c r="B94" s="149" t="s">
        <v>29</v>
      </c>
      <c r="C94" s="150"/>
      <c r="D94" s="150"/>
      <c r="E94" s="126"/>
      <c r="F94" s="127"/>
      <c r="G94" s="127"/>
    </row>
    <row r="95" spans="1:7" ht="15.75">
      <c r="A95" s="137"/>
      <c r="B95" s="145" t="s">
        <v>142</v>
      </c>
      <c r="C95" s="134" t="s">
        <v>143</v>
      </c>
      <c r="D95" s="134" t="s">
        <v>144</v>
      </c>
      <c r="E95" s="126">
        <v>60</v>
      </c>
      <c r="F95" s="127"/>
      <c r="G95" s="127">
        <f t="shared" ref="G95:G103" si="2">E95+F95</f>
        <v>60</v>
      </c>
    </row>
    <row r="96" spans="1:7" ht="15.75">
      <c r="A96" s="137"/>
      <c r="B96" s="145" t="s">
        <v>145</v>
      </c>
      <c r="C96" s="134" t="s">
        <v>146</v>
      </c>
      <c r="D96" s="134" t="s">
        <v>144</v>
      </c>
      <c r="E96" s="126">
        <v>8000</v>
      </c>
      <c r="F96" s="127"/>
      <c r="G96" s="127">
        <f t="shared" si="2"/>
        <v>8000</v>
      </c>
    </row>
    <row r="97" spans="1:7" ht="25.5">
      <c r="A97" s="137"/>
      <c r="B97" s="145" t="s">
        <v>147</v>
      </c>
      <c r="C97" s="134" t="s">
        <v>143</v>
      </c>
      <c r="D97" s="134" t="s">
        <v>144</v>
      </c>
      <c r="E97" s="173">
        <v>4710</v>
      </c>
      <c r="F97" s="127"/>
      <c r="G97" s="127">
        <f t="shared" si="2"/>
        <v>4710</v>
      </c>
    </row>
    <row r="98" spans="1:7" ht="15.75">
      <c r="A98" s="137">
        <v>3</v>
      </c>
      <c r="B98" s="149" t="s">
        <v>30</v>
      </c>
      <c r="C98" s="150" t="s">
        <v>86</v>
      </c>
      <c r="D98" s="150" t="s">
        <v>86</v>
      </c>
      <c r="E98" s="126" t="s">
        <v>86</v>
      </c>
      <c r="F98" s="127"/>
      <c r="G98" s="127"/>
    </row>
    <row r="99" spans="1:7" ht="26.25">
      <c r="A99" s="137"/>
      <c r="B99" s="157" t="s">
        <v>148</v>
      </c>
      <c r="C99" s="158" t="s">
        <v>149</v>
      </c>
      <c r="D99" s="154" t="s">
        <v>150</v>
      </c>
      <c r="E99" s="126">
        <v>0.17599999999999999</v>
      </c>
      <c r="F99" s="127"/>
      <c r="G99" s="127">
        <f t="shared" si="2"/>
        <v>0.17599999999999999</v>
      </c>
    </row>
    <row r="100" spans="1:7" ht="26.25">
      <c r="A100" s="137"/>
      <c r="B100" s="157" t="s">
        <v>151</v>
      </c>
      <c r="C100" s="158" t="s">
        <v>152</v>
      </c>
      <c r="D100" s="154" t="s">
        <v>150</v>
      </c>
      <c r="E100" s="126">
        <v>23.42</v>
      </c>
      <c r="F100" s="127"/>
      <c r="G100" s="127">
        <f t="shared" si="2"/>
        <v>23.42</v>
      </c>
    </row>
    <row r="101" spans="1:7" ht="29.25">
      <c r="A101" s="137"/>
      <c r="B101" s="153" t="s">
        <v>153</v>
      </c>
      <c r="C101" s="134" t="s">
        <v>154</v>
      </c>
      <c r="D101" s="154" t="s">
        <v>150</v>
      </c>
      <c r="E101" s="173">
        <v>15.85</v>
      </c>
      <c r="F101" s="127"/>
      <c r="G101" s="127">
        <f t="shared" si="2"/>
        <v>15.85</v>
      </c>
    </row>
    <row r="102" spans="1:7" ht="15.75">
      <c r="A102" s="137">
        <v>4</v>
      </c>
      <c r="B102" s="149" t="s">
        <v>31</v>
      </c>
      <c r="C102" s="150"/>
      <c r="D102" s="150"/>
      <c r="E102" s="126"/>
      <c r="F102" s="127"/>
      <c r="G102" s="127"/>
    </row>
    <row r="103" spans="1:7" ht="25.5">
      <c r="A103" s="137"/>
      <c r="B103" s="145" t="s">
        <v>155</v>
      </c>
      <c r="C103" s="134" t="s">
        <v>130</v>
      </c>
      <c r="D103" s="154" t="s">
        <v>150</v>
      </c>
      <c r="E103" s="126">
        <v>100</v>
      </c>
      <c r="F103" s="127"/>
      <c r="G103" s="127">
        <f t="shared" si="2"/>
        <v>100</v>
      </c>
    </row>
    <row r="104" spans="1:7" ht="40.5" customHeight="1">
      <c r="A104" s="137"/>
      <c r="B104" s="159" t="s">
        <v>174</v>
      </c>
      <c r="C104" s="160"/>
      <c r="D104" s="160"/>
      <c r="E104" s="160"/>
      <c r="F104" s="127"/>
      <c r="G104" s="127"/>
    </row>
    <row r="105" spans="1:7" ht="27.75" customHeight="1">
      <c r="A105" s="137"/>
      <c r="B105" s="216" t="s">
        <v>193</v>
      </c>
      <c r="C105" s="218"/>
      <c r="D105" s="218"/>
      <c r="E105" s="127"/>
      <c r="F105" s="127"/>
      <c r="G105" s="127"/>
    </row>
    <row r="106" spans="1:7" ht="15.75">
      <c r="A106" s="137">
        <v>1</v>
      </c>
      <c r="B106" s="149" t="s">
        <v>28</v>
      </c>
      <c r="C106" s="150"/>
      <c r="D106" s="150"/>
      <c r="E106" s="127"/>
      <c r="F106" s="127"/>
      <c r="G106" s="127"/>
    </row>
    <row r="107" spans="1:7" ht="15.75">
      <c r="A107" s="137"/>
      <c r="B107" s="153" t="s">
        <v>156</v>
      </c>
      <c r="C107" s="134" t="s">
        <v>132</v>
      </c>
      <c r="D107" s="154" t="s">
        <v>161</v>
      </c>
      <c r="E107" s="127"/>
      <c r="F107" s="126">
        <v>198000</v>
      </c>
      <c r="G107" s="127">
        <f t="shared" ref="G107:G115" si="3">E107+F107</f>
        <v>198000</v>
      </c>
    </row>
    <row r="108" spans="1:7" ht="15.75">
      <c r="A108" s="137">
        <v>2</v>
      </c>
      <c r="B108" s="149" t="s">
        <v>29</v>
      </c>
      <c r="C108" s="150"/>
      <c r="D108" s="150"/>
      <c r="E108" s="127"/>
      <c r="F108" s="126"/>
      <c r="G108" s="127"/>
    </row>
    <row r="109" spans="1:7" ht="26.25">
      <c r="A109" s="137"/>
      <c r="B109" s="153" t="s">
        <v>162</v>
      </c>
      <c r="C109" s="134" t="s">
        <v>115</v>
      </c>
      <c r="D109" s="154" t="s">
        <v>118</v>
      </c>
      <c r="E109" s="127"/>
      <c r="F109" s="147">
        <v>5</v>
      </c>
      <c r="G109" s="148">
        <f t="shared" si="3"/>
        <v>5</v>
      </c>
    </row>
    <row r="110" spans="1:7" ht="26.25">
      <c r="A110" s="137"/>
      <c r="B110" s="153" t="s">
        <v>163</v>
      </c>
      <c r="C110" s="134" t="s">
        <v>115</v>
      </c>
      <c r="D110" s="154" t="s">
        <v>118</v>
      </c>
      <c r="E110" s="127"/>
      <c r="F110" s="147">
        <v>4</v>
      </c>
      <c r="G110" s="148" t="s">
        <v>86</v>
      </c>
    </row>
    <row r="111" spans="1:7" ht="15.75">
      <c r="A111" s="137">
        <v>3</v>
      </c>
      <c r="B111" s="149" t="s">
        <v>30</v>
      </c>
      <c r="C111" s="150"/>
      <c r="D111" s="150"/>
      <c r="E111" s="127"/>
      <c r="F111" s="126"/>
      <c r="G111" s="127"/>
    </row>
    <row r="112" spans="1:7" ht="26.25">
      <c r="A112" s="137"/>
      <c r="B112" s="153" t="s">
        <v>164</v>
      </c>
      <c r="C112" s="134" t="s">
        <v>132</v>
      </c>
      <c r="D112" s="154" t="s">
        <v>128</v>
      </c>
      <c r="E112" s="127"/>
      <c r="F112" s="126">
        <v>27600</v>
      </c>
      <c r="G112" s="127">
        <f t="shared" si="3"/>
        <v>27600</v>
      </c>
    </row>
    <row r="113" spans="1:7" ht="26.25">
      <c r="A113" s="137"/>
      <c r="B113" s="153" t="s">
        <v>165</v>
      </c>
      <c r="C113" s="134" t="s">
        <v>132</v>
      </c>
      <c r="D113" s="154" t="s">
        <v>128</v>
      </c>
      <c r="E113" s="127"/>
      <c r="F113" s="126">
        <v>15000</v>
      </c>
      <c r="G113" s="127">
        <f t="shared" si="3"/>
        <v>15000</v>
      </c>
    </row>
    <row r="114" spans="1:7" ht="15.75">
      <c r="A114" s="137">
        <v>4</v>
      </c>
      <c r="B114" s="149" t="s">
        <v>31</v>
      </c>
      <c r="C114" s="150"/>
      <c r="D114" s="150"/>
      <c r="E114" s="127"/>
      <c r="F114" s="126"/>
      <c r="G114" s="127"/>
    </row>
    <row r="115" spans="1:7" ht="15.75">
      <c r="A115" s="137"/>
      <c r="B115" s="162" t="s">
        <v>166</v>
      </c>
      <c r="C115" s="163" t="s">
        <v>132</v>
      </c>
      <c r="D115" s="135" t="s">
        <v>150</v>
      </c>
      <c r="E115" s="127"/>
      <c r="F115" s="126">
        <f>F107</f>
        <v>198000</v>
      </c>
      <c r="G115" s="127">
        <f t="shared" si="3"/>
        <v>198000</v>
      </c>
    </row>
    <row r="116" spans="1:7" ht="15.75">
      <c r="A116" s="116"/>
      <c r="B116" s="95"/>
      <c r="C116" s="95"/>
      <c r="D116" s="95"/>
      <c r="E116" s="95"/>
      <c r="F116" s="95"/>
      <c r="G116" s="95"/>
    </row>
    <row r="117" spans="1:7" ht="15.75">
      <c r="A117" s="116"/>
      <c r="B117" s="95"/>
      <c r="C117" s="95"/>
      <c r="D117" s="95"/>
      <c r="E117" s="95"/>
      <c r="F117" s="95"/>
      <c r="G117" s="95"/>
    </row>
    <row r="118" spans="1:7">
      <c r="A118" s="219" t="s">
        <v>170</v>
      </c>
      <c r="B118" s="220"/>
      <c r="C118" s="220"/>
      <c r="D118" s="95"/>
      <c r="E118" s="95"/>
      <c r="F118" s="95"/>
      <c r="G118" s="95"/>
    </row>
    <row r="119" spans="1:7" ht="24.75" customHeight="1">
      <c r="A119" s="220"/>
      <c r="B119" s="220"/>
      <c r="C119" s="220"/>
      <c r="D119" s="91"/>
      <c r="E119" s="92"/>
      <c r="F119" s="221" t="s">
        <v>191</v>
      </c>
      <c r="G119" s="221"/>
    </row>
    <row r="120" spans="1:7" ht="15.75">
      <c r="A120" s="93"/>
      <c r="B120" s="170"/>
      <c r="C120" s="95"/>
      <c r="D120" s="96" t="s">
        <v>32</v>
      </c>
      <c r="E120" s="95"/>
      <c r="F120" s="191" t="s">
        <v>54</v>
      </c>
      <c r="G120" s="191"/>
    </row>
    <row r="121" spans="1:7" ht="35.25" customHeight="1">
      <c r="A121" s="93"/>
      <c r="B121" s="170"/>
      <c r="C121" s="95"/>
      <c r="D121" s="96"/>
      <c r="E121" s="95"/>
      <c r="F121" s="171"/>
      <c r="G121" s="171"/>
    </row>
    <row r="122" spans="1:7" ht="27.75" customHeight="1">
      <c r="A122" s="222" t="s">
        <v>33</v>
      </c>
      <c r="B122" s="222"/>
      <c r="C122" s="170"/>
      <c r="D122" s="170"/>
      <c r="E122" s="95"/>
      <c r="F122" s="95"/>
      <c r="G122" s="95"/>
    </row>
    <row r="123" spans="1:7" ht="15.75" customHeight="1">
      <c r="A123" s="164"/>
      <c r="B123" s="164"/>
      <c r="C123" s="170"/>
      <c r="D123" s="170"/>
      <c r="E123" s="95"/>
      <c r="F123" s="95"/>
      <c r="G123" s="95"/>
    </row>
    <row r="124" spans="1:7" ht="36" customHeight="1">
      <c r="A124" s="219" t="s">
        <v>186</v>
      </c>
      <c r="B124" s="222"/>
      <c r="C124" s="222"/>
      <c r="D124" s="91"/>
      <c r="E124" s="92"/>
      <c r="F124" s="221" t="s">
        <v>192</v>
      </c>
      <c r="G124" s="221"/>
    </row>
    <row r="125" spans="1:7" ht="52.5" customHeight="1">
      <c r="A125" s="95"/>
      <c r="B125" s="170"/>
      <c r="C125" s="170"/>
      <c r="D125" s="96" t="s">
        <v>32</v>
      </c>
      <c r="E125" s="95"/>
      <c r="F125" s="191" t="s">
        <v>54</v>
      </c>
      <c r="G125" s="191"/>
    </row>
    <row r="126" spans="1:7">
      <c r="B126" s="95"/>
      <c r="C126" s="95"/>
      <c r="D126" s="95"/>
      <c r="E126" s="95"/>
      <c r="F126" s="95"/>
      <c r="G126" s="95"/>
    </row>
    <row r="133" spans="1:1">
      <c r="A133" s="101" t="s">
        <v>52</v>
      </c>
    </row>
    <row r="136" spans="1:1">
      <c r="A136" s="100" t="s">
        <v>53</v>
      </c>
    </row>
  </sheetData>
  <mergeCells count="44">
    <mergeCell ref="F125:G125"/>
    <mergeCell ref="B105:D105"/>
    <mergeCell ref="A118:C119"/>
    <mergeCell ref="F119:G119"/>
    <mergeCell ref="F120:G120"/>
    <mergeCell ref="A122:B122"/>
    <mergeCell ref="A124:C124"/>
    <mergeCell ref="F124:G124"/>
    <mergeCell ref="A50:A51"/>
    <mergeCell ref="B50:G50"/>
    <mergeCell ref="A56:B56"/>
    <mergeCell ref="B58:G58"/>
    <mergeCell ref="B62:E62"/>
    <mergeCell ref="B85:D85"/>
    <mergeCell ref="B35:G35"/>
    <mergeCell ref="B36:G36"/>
    <mergeCell ref="B37:G37"/>
    <mergeCell ref="B43:E43"/>
    <mergeCell ref="B46:E46"/>
    <mergeCell ref="A48:B48"/>
    <mergeCell ref="B24:G24"/>
    <mergeCell ref="B25:G25"/>
    <mergeCell ref="B27:G27"/>
    <mergeCell ref="B29:G29"/>
    <mergeCell ref="B30:G30"/>
    <mergeCell ref="B33:G33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8"/>
  <sheetViews>
    <sheetView topLeftCell="A94" zoomScale="110" zoomScaleNormal="110" workbookViewId="0">
      <selection activeCell="B25" sqref="B25:G2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87" t="s">
        <v>74</v>
      </c>
      <c r="G1" s="188"/>
    </row>
    <row r="2" spans="1:7">
      <c r="F2" s="188"/>
      <c r="G2" s="188"/>
    </row>
    <row r="3" spans="1:7" ht="32.25" customHeight="1">
      <c r="F3" s="188"/>
      <c r="G3" s="188"/>
    </row>
    <row r="4" spans="1:7" ht="15.75">
      <c r="A4" s="90"/>
      <c r="E4" s="90" t="s">
        <v>0</v>
      </c>
    </row>
    <row r="5" spans="1:7" ht="15.75">
      <c r="A5" s="90"/>
      <c r="E5" s="189" t="s">
        <v>1</v>
      </c>
      <c r="F5" s="189"/>
      <c r="G5" s="189"/>
    </row>
    <row r="6" spans="1:7" ht="15.75">
      <c r="A6" s="90"/>
      <c r="B6" s="90"/>
      <c r="E6" s="190" t="s">
        <v>88</v>
      </c>
      <c r="F6" s="190"/>
      <c r="G6" s="190"/>
    </row>
    <row r="7" spans="1:7" ht="15" customHeight="1">
      <c r="A7" s="102"/>
      <c r="B7" s="95"/>
      <c r="C7" s="95"/>
      <c r="D7" s="95"/>
      <c r="E7" s="191" t="s">
        <v>2</v>
      </c>
      <c r="F7" s="191"/>
      <c r="G7" s="191"/>
    </row>
    <row r="8" spans="1:7" ht="15.75">
      <c r="A8" s="102"/>
      <c r="B8" s="102"/>
      <c r="C8" s="95"/>
      <c r="D8" s="95"/>
      <c r="E8" s="192"/>
      <c r="F8" s="192"/>
      <c r="G8" s="192"/>
    </row>
    <row r="9" spans="1:7" ht="9" customHeight="1">
      <c r="A9" s="102"/>
      <c r="B9" s="95"/>
      <c r="C9" s="95"/>
      <c r="D9" s="95"/>
      <c r="E9" s="191"/>
      <c r="F9" s="191"/>
      <c r="G9" s="191"/>
    </row>
    <row r="10" spans="1:7" ht="15.75">
      <c r="A10" s="102"/>
      <c r="B10" s="95"/>
      <c r="C10" s="95"/>
      <c r="D10" s="95"/>
      <c r="E10" s="193" t="s">
        <v>183</v>
      </c>
      <c r="F10" s="193"/>
      <c r="G10" s="193"/>
    </row>
    <row r="11" spans="1:7" ht="12" customHeight="1">
      <c r="A11" s="95"/>
      <c r="B11" s="95"/>
      <c r="C11" s="95"/>
      <c r="D11" s="95"/>
      <c r="E11" s="95"/>
      <c r="F11" s="95"/>
      <c r="G11" s="95"/>
    </row>
    <row r="12" spans="1:7" ht="19.5" customHeight="1">
      <c r="A12" s="95"/>
      <c r="B12" s="95"/>
      <c r="C12" s="95"/>
      <c r="D12" s="95"/>
      <c r="E12" s="95"/>
      <c r="F12" s="95"/>
      <c r="G12" s="95"/>
    </row>
    <row r="13" spans="1:7" ht="15.75">
      <c r="A13" s="194" t="s">
        <v>3</v>
      </c>
      <c r="B13" s="194"/>
      <c r="C13" s="194"/>
      <c r="D13" s="194"/>
      <c r="E13" s="194"/>
      <c r="F13" s="194"/>
      <c r="G13" s="194"/>
    </row>
    <row r="14" spans="1:7" ht="15.75">
      <c r="A14" s="194" t="s">
        <v>85</v>
      </c>
      <c r="B14" s="194"/>
      <c r="C14" s="194"/>
      <c r="D14" s="194"/>
      <c r="E14" s="194"/>
      <c r="F14" s="194"/>
      <c r="G14" s="194"/>
    </row>
    <row r="15" spans="1:7" ht="9.75" customHeight="1">
      <c r="A15" s="95"/>
      <c r="B15" s="95"/>
      <c r="C15" s="95"/>
      <c r="D15" s="95"/>
      <c r="E15" s="95"/>
      <c r="F15" s="95"/>
      <c r="G15" s="95"/>
    </row>
    <row r="16" spans="1:7" ht="9" customHeight="1">
      <c r="A16" s="95"/>
      <c r="B16" s="95"/>
      <c r="C16" s="95"/>
      <c r="D16" s="95"/>
      <c r="E16" s="95"/>
      <c r="F16" s="95"/>
      <c r="G16" s="95"/>
    </row>
    <row r="17" spans="1:7" ht="15" customHeight="1">
      <c r="A17" s="103" t="s">
        <v>75</v>
      </c>
      <c r="B17" s="104">
        <v>3100000</v>
      </c>
      <c r="C17" s="104"/>
      <c r="D17" s="195" t="s">
        <v>87</v>
      </c>
      <c r="E17" s="195"/>
      <c r="F17" s="195"/>
      <c r="G17" s="105">
        <v>31692820</v>
      </c>
    </row>
    <row r="18" spans="1:7" ht="28.5" customHeight="1">
      <c r="A18" s="196" t="s">
        <v>83</v>
      </c>
      <c r="B18" s="196"/>
      <c r="C18" s="196"/>
      <c r="D18" s="197" t="s">
        <v>2</v>
      </c>
      <c r="E18" s="197"/>
      <c r="F18" s="106" t="s">
        <v>86</v>
      </c>
      <c r="G18" s="107" t="s">
        <v>76</v>
      </c>
    </row>
    <row r="19" spans="1:7" ht="19.5" customHeight="1">
      <c r="A19" s="108" t="s">
        <v>77</v>
      </c>
      <c r="B19" s="108">
        <v>3110000</v>
      </c>
      <c r="C19" s="108"/>
      <c r="D19" s="198" t="s">
        <v>88</v>
      </c>
      <c r="E19" s="198"/>
      <c r="F19" s="198"/>
      <c r="G19" s="105">
        <v>31692820</v>
      </c>
    </row>
    <row r="20" spans="1:7" ht="23.25" customHeight="1">
      <c r="A20" s="196" t="s">
        <v>79</v>
      </c>
      <c r="B20" s="196"/>
      <c r="C20" s="196"/>
      <c r="D20" s="199" t="s">
        <v>34</v>
      </c>
      <c r="E20" s="199"/>
      <c r="F20" s="106"/>
      <c r="G20" s="107" t="s">
        <v>76</v>
      </c>
    </row>
    <row r="21" spans="1:7" ht="28.5" customHeight="1">
      <c r="A21" s="109" t="s">
        <v>78</v>
      </c>
      <c r="B21" s="110">
        <v>3110160</v>
      </c>
      <c r="C21" s="111" t="s">
        <v>89</v>
      </c>
      <c r="D21" s="111" t="s">
        <v>176</v>
      </c>
      <c r="E21" s="200" t="s">
        <v>90</v>
      </c>
      <c r="F21" s="200"/>
      <c r="G21" s="111" t="s">
        <v>184</v>
      </c>
    </row>
    <row r="22" spans="1:7" ht="56.25" customHeight="1">
      <c r="A22" s="95"/>
      <c r="B22" s="112" t="s">
        <v>79</v>
      </c>
      <c r="C22" s="113" t="s">
        <v>80</v>
      </c>
      <c r="D22" s="106" t="s">
        <v>81</v>
      </c>
      <c r="E22" s="196" t="s">
        <v>84</v>
      </c>
      <c r="F22" s="196"/>
      <c r="G22" s="113" t="s">
        <v>82</v>
      </c>
    </row>
    <row r="23" spans="1:7" ht="42" customHeight="1">
      <c r="A23" s="114" t="s">
        <v>8</v>
      </c>
      <c r="B23" s="193" t="s">
        <v>92</v>
      </c>
      <c r="C23" s="193"/>
      <c r="D23" s="193"/>
      <c r="E23" s="193"/>
      <c r="F23" s="193"/>
      <c r="G23" s="193"/>
    </row>
    <row r="24" spans="1:7" ht="66" customHeight="1">
      <c r="A24" s="114" t="s">
        <v>9</v>
      </c>
      <c r="B24" s="193" t="s">
        <v>185</v>
      </c>
      <c r="C24" s="193"/>
      <c r="D24" s="193"/>
      <c r="E24" s="193"/>
      <c r="F24" s="193"/>
      <c r="G24" s="193"/>
    </row>
    <row r="25" spans="1:7" ht="101.25" customHeight="1">
      <c r="A25" s="114"/>
      <c r="B25" s="201" t="s">
        <v>188</v>
      </c>
      <c r="C25" s="193"/>
      <c r="D25" s="193"/>
      <c r="E25" s="193"/>
      <c r="F25" s="193"/>
      <c r="G25" s="193"/>
    </row>
    <row r="26" spans="1:7" ht="16.5" customHeight="1">
      <c r="A26" s="114"/>
      <c r="B26" s="115"/>
      <c r="C26" s="98"/>
      <c r="D26" s="98"/>
      <c r="E26" s="98"/>
      <c r="F26" s="98"/>
      <c r="G26" s="98"/>
    </row>
    <row r="27" spans="1:7" ht="15.75">
      <c r="A27" s="94" t="s">
        <v>10</v>
      </c>
      <c r="B27" s="193" t="s">
        <v>47</v>
      </c>
      <c r="C27" s="193"/>
      <c r="D27" s="193"/>
      <c r="E27" s="193"/>
      <c r="F27" s="193"/>
      <c r="G27" s="193"/>
    </row>
    <row r="28" spans="1:7" ht="15.75">
      <c r="A28" s="116"/>
      <c r="B28" s="95"/>
      <c r="C28" s="95"/>
      <c r="D28" s="95"/>
      <c r="E28" s="95"/>
      <c r="F28" s="95"/>
      <c r="G28" s="95"/>
    </row>
    <row r="29" spans="1:7" ht="15.75">
      <c r="A29" s="117" t="s">
        <v>12</v>
      </c>
      <c r="B29" s="202" t="s">
        <v>48</v>
      </c>
      <c r="C29" s="202"/>
      <c r="D29" s="202"/>
      <c r="E29" s="202"/>
      <c r="F29" s="202"/>
      <c r="G29" s="202"/>
    </row>
    <row r="30" spans="1:7" ht="26.25" customHeight="1">
      <c r="A30" s="117">
        <v>1</v>
      </c>
      <c r="B30" s="203" t="s">
        <v>93</v>
      </c>
      <c r="C30" s="204"/>
      <c r="D30" s="204"/>
      <c r="E30" s="204"/>
      <c r="F30" s="204"/>
      <c r="G30" s="205"/>
    </row>
    <row r="31" spans="1:7" ht="15.75">
      <c r="A31" s="116"/>
      <c r="B31" s="95"/>
      <c r="C31" s="95"/>
      <c r="D31" s="95"/>
      <c r="E31" s="95"/>
      <c r="F31" s="95"/>
      <c r="G31" s="95"/>
    </row>
    <row r="32" spans="1:7" ht="15.75">
      <c r="A32" s="118" t="s">
        <v>11</v>
      </c>
      <c r="B32" s="95" t="s">
        <v>95</v>
      </c>
      <c r="C32" s="116" t="s">
        <v>94</v>
      </c>
      <c r="D32" s="119"/>
      <c r="E32" s="119"/>
      <c r="F32" s="120"/>
      <c r="G32" s="95"/>
    </row>
    <row r="33" spans="1:7" ht="18.75" customHeight="1">
      <c r="A33" s="94" t="s">
        <v>14</v>
      </c>
      <c r="B33" s="193" t="s">
        <v>49</v>
      </c>
      <c r="C33" s="193"/>
      <c r="D33" s="193"/>
      <c r="E33" s="193"/>
      <c r="F33" s="193"/>
      <c r="G33" s="193"/>
    </row>
    <row r="34" spans="1:7" ht="9" customHeight="1">
      <c r="A34" s="94"/>
      <c r="B34" s="98"/>
      <c r="C34" s="98"/>
      <c r="D34" s="98"/>
      <c r="E34" s="98"/>
      <c r="F34" s="98"/>
      <c r="G34" s="98"/>
    </row>
    <row r="35" spans="1:7" ht="15.75">
      <c r="A35" s="117" t="s">
        <v>12</v>
      </c>
      <c r="B35" s="202" t="s">
        <v>13</v>
      </c>
      <c r="C35" s="202"/>
      <c r="D35" s="202"/>
      <c r="E35" s="202"/>
      <c r="F35" s="202"/>
      <c r="G35" s="202"/>
    </row>
    <row r="36" spans="1:7" ht="15.75">
      <c r="A36" s="117">
        <v>1</v>
      </c>
      <c r="B36" s="206" t="s">
        <v>96</v>
      </c>
      <c r="C36" s="206"/>
      <c r="D36" s="206"/>
      <c r="E36" s="206"/>
      <c r="F36" s="206"/>
      <c r="G36" s="206"/>
    </row>
    <row r="37" spans="1:7" ht="15.75">
      <c r="A37" s="117">
        <v>2</v>
      </c>
      <c r="B37" s="206" t="s">
        <v>97</v>
      </c>
      <c r="C37" s="206"/>
      <c r="D37" s="206"/>
      <c r="E37" s="206"/>
      <c r="F37" s="206"/>
      <c r="G37" s="206"/>
    </row>
    <row r="38" spans="1:7" ht="8.25" customHeight="1">
      <c r="A38" s="94"/>
      <c r="B38" s="98"/>
      <c r="C38" s="98"/>
      <c r="D38" s="98"/>
      <c r="E38" s="98"/>
      <c r="F38" s="98"/>
      <c r="G38" s="98"/>
    </row>
    <row r="39" spans="1:7" ht="15.75">
      <c r="A39" s="94" t="s">
        <v>20</v>
      </c>
      <c r="B39" s="121" t="s">
        <v>16</v>
      </c>
      <c r="C39" s="98"/>
      <c r="D39" s="98"/>
      <c r="E39" s="98"/>
      <c r="F39" s="98"/>
      <c r="G39" s="98"/>
    </row>
    <row r="40" spans="1:7" ht="15.75">
      <c r="A40" s="116"/>
      <c r="B40" s="95"/>
      <c r="C40" s="95"/>
      <c r="D40" s="95"/>
      <c r="E40" s="122" t="s">
        <v>50</v>
      </c>
      <c r="F40" s="95"/>
      <c r="G40" s="95"/>
    </row>
    <row r="41" spans="1:7" ht="31.5">
      <c r="A41" s="117" t="s">
        <v>12</v>
      </c>
      <c r="B41" s="117" t="s">
        <v>16</v>
      </c>
      <c r="C41" s="117" t="s">
        <v>17</v>
      </c>
      <c r="D41" s="117" t="s">
        <v>18</v>
      </c>
      <c r="E41" s="117" t="s">
        <v>19</v>
      </c>
      <c r="F41" s="95"/>
      <c r="G41" s="95"/>
    </row>
    <row r="42" spans="1:7" ht="15.75">
      <c r="A42" s="117">
        <v>1</v>
      </c>
      <c r="B42" s="117">
        <v>2</v>
      </c>
      <c r="C42" s="117">
        <v>3</v>
      </c>
      <c r="D42" s="117">
        <v>4</v>
      </c>
      <c r="E42" s="117">
        <v>5</v>
      </c>
      <c r="F42" s="95"/>
      <c r="G42" s="95"/>
    </row>
    <row r="43" spans="1:7" ht="15.75">
      <c r="A43" s="123"/>
      <c r="B43" s="207" t="s">
        <v>173</v>
      </c>
      <c r="C43" s="208"/>
      <c r="D43" s="208"/>
      <c r="E43" s="209"/>
      <c r="F43" s="95"/>
      <c r="G43" s="95"/>
    </row>
    <row r="44" spans="1:7" ht="39">
      <c r="A44" s="124">
        <v>1</v>
      </c>
      <c r="B44" s="125" t="s">
        <v>101</v>
      </c>
      <c r="C44" s="126">
        <f>4136061</f>
        <v>4136061</v>
      </c>
      <c r="D44" s="117"/>
      <c r="E44" s="127">
        <f>C44+D44</f>
        <v>4136061</v>
      </c>
      <c r="F44" s="95"/>
      <c r="G44" s="95"/>
    </row>
    <row r="45" spans="1:7" ht="26.25">
      <c r="A45" s="124">
        <v>2</v>
      </c>
      <c r="B45" s="125" t="s">
        <v>98</v>
      </c>
      <c r="C45" s="126">
        <v>132678</v>
      </c>
      <c r="D45" s="117"/>
      <c r="E45" s="127">
        <f>C45+D45</f>
        <v>132678</v>
      </c>
      <c r="F45" s="95"/>
      <c r="G45" s="95"/>
    </row>
    <row r="46" spans="1:7" ht="15.75">
      <c r="A46" s="124"/>
      <c r="B46" s="224" t="s">
        <v>174</v>
      </c>
      <c r="C46" s="225"/>
      <c r="D46" s="225"/>
      <c r="E46" s="226"/>
      <c r="F46" s="95"/>
      <c r="G46" s="95"/>
    </row>
    <row r="47" spans="1:7" ht="26.25">
      <c r="A47" s="124">
        <v>1</v>
      </c>
      <c r="B47" s="128" t="s">
        <v>100</v>
      </c>
      <c r="C47" s="117"/>
      <c r="D47" s="127">
        <v>198000</v>
      </c>
      <c r="E47" s="127">
        <f>C47+D47</f>
        <v>198000</v>
      </c>
      <c r="F47" s="95"/>
      <c r="G47" s="95"/>
    </row>
    <row r="48" spans="1:7" ht="15.75" customHeight="1">
      <c r="A48" s="213" t="s">
        <v>19</v>
      </c>
      <c r="B48" s="214"/>
      <c r="C48" s="129">
        <f>SUM(C44:C46)</f>
        <v>4268739</v>
      </c>
      <c r="D48" s="129">
        <f>SUM(D44:D47)</f>
        <v>198000</v>
      </c>
      <c r="E48" s="129">
        <f>C48+D48</f>
        <v>4466739</v>
      </c>
      <c r="F48" s="95"/>
      <c r="G48" s="95"/>
    </row>
    <row r="49" spans="1:7" ht="15.75">
      <c r="A49" s="116"/>
      <c r="B49" s="95"/>
      <c r="C49" s="130"/>
      <c r="D49" s="95"/>
      <c r="E49" s="95"/>
      <c r="F49" s="95"/>
      <c r="G49" s="95"/>
    </row>
    <row r="50" spans="1:7" ht="15.75">
      <c r="A50" s="215" t="s">
        <v>23</v>
      </c>
      <c r="B50" s="193" t="s">
        <v>21</v>
      </c>
      <c r="C50" s="193"/>
      <c r="D50" s="193"/>
      <c r="E50" s="193"/>
      <c r="F50" s="193"/>
      <c r="G50" s="193"/>
    </row>
    <row r="51" spans="1:7" ht="15.75">
      <c r="A51" s="215"/>
      <c r="B51" s="102" t="s">
        <v>15</v>
      </c>
      <c r="C51" s="95"/>
      <c r="D51" s="95"/>
      <c r="E51" s="95"/>
      <c r="F51" s="95"/>
      <c r="G51" s="95"/>
    </row>
    <row r="52" spans="1:7" ht="15.75">
      <c r="A52" s="116"/>
      <c r="B52" s="95"/>
      <c r="C52" s="95"/>
      <c r="D52" s="95"/>
      <c r="E52" s="95"/>
      <c r="F52" s="95"/>
      <c r="G52" s="95"/>
    </row>
    <row r="53" spans="1:7" ht="31.5">
      <c r="A53" s="117" t="s">
        <v>12</v>
      </c>
      <c r="B53" s="117" t="s">
        <v>22</v>
      </c>
      <c r="C53" s="117" t="s">
        <v>17</v>
      </c>
      <c r="D53" s="117" t="s">
        <v>18</v>
      </c>
      <c r="E53" s="117" t="s">
        <v>19</v>
      </c>
      <c r="F53" s="95"/>
      <c r="G53" s="95"/>
    </row>
    <row r="54" spans="1:7" ht="15.75">
      <c r="A54" s="117">
        <v>1</v>
      </c>
      <c r="B54" s="117">
        <v>2</v>
      </c>
      <c r="C54" s="117">
        <v>3</v>
      </c>
      <c r="D54" s="117">
        <v>4</v>
      </c>
      <c r="E54" s="117">
        <v>5</v>
      </c>
      <c r="F54" s="95"/>
      <c r="G54" s="95"/>
    </row>
    <row r="55" spans="1:7" ht="15.75">
      <c r="A55" s="117"/>
      <c r="B55" s="131" t="s">
        <v>180</v>
      </c>
      <c r="C55" s="131" t="s">
        <v>180</v>
      </c>
      <c r="D55" s="131" t="s">
        <v>180</v>
      </c>
      <c r="E55" s="131" t="s">
        <v>180</v>
      </c>
      <c r="F55" s="95"/>
      <c r="G55" s="95"/>
    </row>
    <row r="56" spans="1:7" ht="15.75">
      <c r="A56" s="202" t="s">
        <v>19</v>
      </c>
      <c r="B56" s="202"/>
      <c r="C56" s="132"/>
      <c r="D56" s="132"/>
      <c r="E56" s="132"/>
      <c r="F56" s="95"/>
      <c r="G56" s="95"/>
    </row>
    <row r="57" spans="1:7" ht="15.75">
      <c r="A57" s="116"/>
      <c r="B57" s="95"/>
      <c r="C57" s="95"/>
      <c r="D57" s="95"/>
      <c r="E57" s="95"/>
      <c r="F57" s="95"/>
      <c r="G57" s="95"/>
    </row>
    <row r="58" spans="1:7" ht="15.75">
      <c r="A58" s="94" t="s">
        <v>51</v>
      </c>
      <c r="B58" s="193" t="s">
        <v>24</v>
      </c>
      <c r="C58" s="193"/>
      <c r="D58" s="193"/>
      <c r="E58" s="193"/>
      <c r="F58" s="193"/>
      <c r="G58" s="193"/>
    </row>
    <row r="59" spans="1:7" ht="15.75">
      <c r="A59" s="116"/>
      <c r="B59" s="95"/>
      <c r="C59" s="95"/>
      <c r="D59" s="95"/>
      <c r="E59" s="95"/>
      <c r="F59" s="95"/>
      <c r="G59" s="95"/>
    </row>
    <row r="60" spans="1:7" ht="53.25" customHeight="1">
      <c r="A60" s="117" t="s">
        <v>12</v>
      </c>
      <c r="B60" s="117" t="s">
        <v>25</v>
      </c>
      <c r="C60" s="117" t="s">
        <v>26</v>
      </c>
      <c r="D60" s="117" t="s">
        <v>27</v>
      </c>
      <c r="E60" s="117" t="s">
        <v>17</v>
      </c>
      <c r="F60" s="117" t="s">
        <v>18</v>
      </c>
      <c r="G60" s="117" t="s">
        <v>19</v>
      </c>
    </row>
    <row r="61" spans="1:7" ht="15.75">
      <c r="A61" s="117">
        <v>1</v>
      </c>
      <c r="B61" s="117">
        <v>2</v>
      </c>
      <c r="C61" s="117">
        <v>3</v>
      </c>
      <c r="D61" s="117">
        <v>4</v>
      </c>
      <c r="E61" s="117">
        <v>5</v>
      </c>
      <c r="F61" s="117">
        <v>6</v>
      </c>
      <c r="G61" s="117">
        <v>7</v>
      </c>
    </row>
    <row r="62" spans="1:7" ht="27.75" customHeight="1">
      <c r="A62" s="117"/>
      <c r="B62" s="207" t="s">
        <v>173</v>
      </c>
      <c r="C62" s="208"/>
      <c r="D62" s="208"/>
      <c r="E62" s="209"/>
      <c r="F62" s="117"/>
      <c r="G62" s="117"/>
    </row>
    <row r="63" spans="1:7" ht="69.75" customHeight="1">
      <c r="A63" s="117"/>
      <c r="B63" s="133" t="s">
        <v>167</v>
      </c>
      <c r="C63" s="134" t="s">
        <v>177</v>
      </c>
      <c r="D63" s="135" t="s">
        <v>161</v>
      </c>
      <c r="E63" s="136">
        <f>C44</f>
        <v>4136061</v>
      </c>
      <c r="F63" s="137"/>
      <c r="G63" s="138">
        <f>E63+F63</f>
        <v>4136061</v>
      </c>
    </row>
    <row r="64" spans="1:7" ht="15.75">
      <c r="A64" s="137">
        <v>1</v>
      </c>
      <c r="B64" s="139" t="s">
        <v>28</v>
      </c>
      <c r="C64" s="140" t="s">
        <v>86</v>
      </c>
      <c r="D64" s="140" t="s">
        <v>86</v>
      </c>
      <c r="E64" s="117"/>
      <c r="F64" s="117"/>
      <c r="G64" s="117"/>
    </row>
    <row r="65" spans="1:7" ht="18" customHeight="1">
      <c r="A65" s="137"/>
      <c r="B65" s="141" t="s">
        <v>102</v>
      </c>
      <c r="C65" s="134" t="s">
        <v>103</v>
      </c>
      <c r="D65" s="142" t="s">
        <v>104</v>
      </c>
      <c r="E65" s="143">
        <v>16.5</v>
      </c>
      <c r="F65" s="127"/>
      <c r="G65" s="144">
        <f>E65+F65</f>
        <v>16.5</v>
      </c>
    </row>
    <row r="66" spans="1:7" ht="15.75">
      <c r="A66" s="137"/>
      <c r="B66" s="145" t="s">
        <v>105</v>
      </c>
      <c r="C66" s="134" t="s">
        <v>103</v>
      </c>
      <c r="D66" s="146" t="s">
        <v>104</v>
      </c>
      <c r="E66" s="147">
        <v>7</v>
      </c>
      <c r="F66" s="127"/>
      <c r="G66" s="148">
        <f t="shared" ref="G66:G84" si="0">E66+F66</f>
        <v>7</v>
      </c>
    </row>
    <row r="67" spans="1:7" ht="15.75">
      <c r="A67" s="137"/>
      <c r="B67" s="145" t="s">
        <v>106</v>
      </c>
      <c r="C67" s="134" t="s">
        <v>103</v>
      </c>
      <c r="D67" s="146" t="s">
        <v>104</v>
      </c>
      <c r="E67" s="147">
        <v>9</v>
      </c>
      <c r="F67" s="127"/>
      <c r="G67" s="148">
        <f t="shared" si="0"/>
        <v>9</v>
      </c>
    </row>
    <row r="68" spans="1:7" ht="25.5">
      <c r="A68" s="137"/>
      <c r="B68" s="145" t="s">
        <v>107</v>
      </c>
      <c r="C68" s="134" t="s">
        <v>103</v>
      </c>
      <c r="D68" s="142" t="s">
        <v>104</v>
      </c>
      <c r="E68" s="143">
        <v>0.5</v>
      </c>
      <c r="F68" s="127"/>
      <c r="G68" s="144">
        <f t="shared" si="0"/>
        <v>0.5</v>
      </c>
    </row>
    <row r="69" spans="1:7" ht="15.75">
      <c r="A69" s="137">
        <v>2</v>
      </c>
      <c r="B69" s="149" t="s">
        <v>29</v>
      </c>
      <c r="C69" s="150" t="s">
        <v>86</v>
      </c>
      <c r="D69" s="151" t="s">
        <v>86</v>
      </c>
      <c r="E69" s="126" t="s">
        <v>86</v>
      </c>
      <c r="F69" s="127"/>
      <c r="G69" s="127"/>
    </row>
    <row r="70" spans="1:7" ht="42" customHeight="1">
      <c r="A70" s="137"/>
      <c r="B70" s="145" t="s">
        <v>108</v>
      </c>
      <c r="C70" s="134" t="s">
        <v>103</v>
      </c>
      <c r="D70" s="152" t="s">
        <v>109</v>
      </c>
      <c r="E70" s="147">
        <v>7</v>
      </c>
      <c r="F70" s="127"/>
      <c r="G70" s="148">
        <f t="shared" si="0"/>
        <v>7</v>
      </c>
    </row>
    <row r="71" spans="1:7" ht="55.5" customHeight="1">
      <c r="A71" s="137"/>
      <c r="B71" s="145" t="s">
        <v>110</v>
      </c>
      <c r="C71" s="134" t="s">
        <v>103</v>
      </c>
      <c r="D71" s="152" t="s">
        <v>111</v>
      </c>
      <c r="E71" s="147">
        <v>5</v>
      </c>
      <c r="F71" s="127"/>
      <c r="G71" s="148">
        <f t="shared" si="0"/>
        <v>5</v>
      </c>
    </row>
    <row r="72" spans="1:7" ht="38.25">
      <c r="A72" s="137"/>
      <c r="B72" s="145" t="s">
        <v>112</v>
      </c>
      <c r="C72" s="134" t="s">
        <v>103</v>
      </c>
      <c r="D72" s="152" t="s">
        <v>113</v>
      </c>
      <c r="E72" s="147">
        <v>60</v>
      </c>
      <c r="F72" s="127"/>
      <c r="G72" s="148">
        <f t="shared" si="0"/>
        <v>60</v>
      </c>
    </row>
    <row r="73" spans="1:7" ht="26.25">
      <c r="A73" s="137"/>
      <c r="B73" s="153" t="s">
        <v>114</v>
      </c>
      <c r="C73" s="134" t="s">
        <v>115</v>
      </c>
      <c r="D73" s="152" t="s">
        <v>116</v>
      </c>
      <c r="E73" s="147">
        <v>550</v>
      </c>
      <c r="F73" s="127"/>
      <c r="G73" s="148">
        <f t="shared" si="0"/>
        <v>550</v>
      </c>
    </row>
    <row r="74" spans="1:7" ht="26.25">
      <c r="A74" s="137"/>
      <c r="B74" s="153" t="s">
        <v>117</v>
      </c>
      <c r="C74" s="134" t="s">
        <v>103</v>
      </c>
      <c r="D74" s="152" t="s">
        <v>118</v>
      </c>
      <c r="E74" s="147">
        <v>300</v>
      </c>
      <c r="F74" s="127"/>
      <c r="G74" s="148">
        <f t="shared" si="0"/>
        <v>300</v>
      </c>
    </row>
    <row r="75" spans="1:7" ht="15.75">
      <c r="A75" s="137"/>
      <c r="B75" s="153" t="s">
        <v>119</v>
      </c>
      <c r="C75" s="134" t="s">
        <v>103</v>
      </c>
      <c r="D75" s="152" t="s">
        <v>118</v>
      </c>
      <c r="E75" s="147">
        <v>200</v>
      </c>
      <c r="F75" s="127"/>
      <c r="G75" s="148">
        <f t="shared" si="0"/>
        <v>200</v>
      </c>
    </row>
    <row r="76" spans="1:7" ht="26.25">
      <c r="A76" s="137"/>
      <c r="B76" s="153" t="s">
        <v>120</v>
      </c>
      <c r="C76" s="134" t="s">
        <v>103</v>
      </c>
      <c r="D76" s="152" t="s">
        <v>118</v>
      </c>
      <c r="E76" s="147">
        <v>8</v>
      </c>
      <c r="F76" s="127"/>
      <c r="G76" s="148">
        <f t="shared" si="0"/>
        <v>8</v>
      </c>
    </row>
    <row r="77" spans="1:7" ht="26.25">
      <c r="A77" s="137"/>
      <c r="B77" s="153" t="s">
        <v>121</v>
      </c>
      <c r="C77" s="134" t="s">
        <v>103</v>
      </c>
      <c r="D77" s="152" t="s">
        <v>122</v>
      </c>
      <c r="E77" s="147">
        <v>12</v>
      </c>
      <c r="F77" s="127"/>
      <c r="G77" s="148">
        <f t="shared" si="0"/>
        <v>12</v>
      </c>
    </row>
    <row r="78" spans="1:7" ht="26.25">
      <c r="A78" s="137"/>
      <c r="B78" s="153" t="s">
        <v>123</v>
      </c>
      <c r="C78" s="134" t="s">
        <v>103</v>
      </c>
      <c r="D78" s="152" t="s">
        <v>118</v>
      </c>
      <c r="E78" s="147">
        <v>220</v>
      </c>
      <c r="F78" s="127"/>
      <c r="G78" s="148">
        <f t="shared" si="0"/>
        <v>220</v>
      </c>
    </row>
    <row r="79" spans="1:7" ht="39">
      <c r="A79" s="137"/>
      <c r="B79" s="153" t="s">
        <v>124</v>
      </c>
      <c r="C79" s="134" t="s">
        <v>103</v>
      </c>
      <c r="D79" s="154" t="s">
        <v>118</v>
      </c>
      <c r="E79" s="148">
        <v>90</v>
      </c>
      <c r="F79" s="127"/>
      <c r="G79" s="148">
        <f t="shared" si="0"/>
        <v>90</v>
      </c>
    </row>
    <row r="80" spans="1:7" ht="15.75">
      <c r="A80" s="137">
        <v>3</v>
      </c>
      <c r="B80" s="149" t="s">
        <v>30</v>
      </c>
      <c r="C80" s="150"/>
      <c r="D80" s="150"/>
      <c r="E80" s="127"/>
      <c r="F80" s="127"/>
      <c r="G80" s="127"/>
    </row>
    <row r="81" spans="1:7" ht="38.25">
      <c r="A81" s="137"/>
      <c r="B81" s="145" t="s">
        <v>125</v>
      </c>
      <c r="C81" s="134" t="s">
        <v>103</v>
      </c>
      <c r="D81" s="154" t="s">
        <v>113</v>
      </c>
      <c r="E81" s="147">
        <v>34</v>
      </c>
      <c r="F81" s="127"/>
      <c r="G81" s="148">
        <f t="shared" si="0"/>
        <v>34</v>
      </c>
    </row>
    <row r="82" spans="1:7" ht="25.5">
      <c r="A82" s="137"/>
      <c r="B82" s="145" t="s">
        <v>126</v>
      </c>
      <c r="C82" s="134" t="s">
        <v>127</v>
      </c>
      <c r="D82" s="154" t="s">
        <v>128</v>
      </c>
      <c r="E82" s="126">
        <f>E63/E65</f>
        <v>250670.36363636365</v>
      </c>
      <c r="F82" s="127"/>
      <c r="G82" s="127">
        <f t="shared" si="0"/>
        <v>250670.36363636365</v>
      </c>
    </row>
    <row r="83" spans="1:7" ht="15.75">
      <c r="A83" s="137">
        <v>4</v>
      </c>
      <c r="B83" s="149" t="s">
        <v>31</v>
      </c>
      <c r="C83" s="150"/>
      <c r="D83" s="150"/>
      <c r="E83" s="126"/>
      <c r="F83" s="127"/>
      <c r="G83" s="127"/>
    </row>
    <row r="84" spans="1:7" ht="38.25">
      <c r="A84" s="137"/>
      <c r="B84" s="145" t="s">
        <v>129</v>
      </c>
      <c r="C84" s="134" t="s">
        <v>130</v>
      </c>
      <c r="D84" s="154" t="s">
        <v>128</v>
      </c>
      <c r="E84" s="147">
        <v>8</v>
      </c>
      <c r="F84" s="127"/>
      <c r="G84" s="148">
        <f t="shared" si="0"/>
        <v>8</v>
      </c>
    </row>
    <row r="85" spans="1:7" ht="34.5" customHeight="1">
      <c r="A85" s="137"/>
      <c r="B85" s="216" t="s">
        <v>168</v>
      </c>
      <c r="C85" s="217"/>
      <c r="D85" s="217"/>
      <c r="E85" s="126"/>
      <c r="F85" s="127"/>
      <c r="G85" s="127"/>
    </row>
    <row r="86" spans="1:7" ht="15.75">
      <c r="A86" s="137">
        <v>1</v>
      </c>
      <c r="B86" s="149" t="s">
        <v>28</v>
      </c>
      <c r="C86" s="150"/>
      <c r="D86" s="150"/>
      <c r="E86" s="126"/>
      <c r="F86" s="127"/>
      <c r="G86" s="127"/>
    </row>
    <row r="87" spans="1:7" ht="25.5">
      <c r="A87" s="137"/>
      <c r="B87" s="145" t="s">
        <v>131</v>
      </c>
      <c r="C87" s="134" t="s">
        <v>132</v>
      </c>
      <c r="D87" s="155" t="s">
        <v>133</v>
      </c>
      <c r="E87" s="126">
        <f>SUM(E88:E91)</f>
        <v>132678</v>
      </c>
      <c r="F87" s="127"/>
      <c r="G87" s="127">
        <f t="shared" ref="G87:G93" si="1">E87+F87</f>
        <v>132678</v>
      </c>
    </row>
    <row r="88" spans="1:7" ht="15.75">
      <c r="A88" s="137"/>
      <c r="B88" s="145" t="s">
        <v>134</v>
      </c>
      <c r="C88" s="134" t="s">
        <v>132</v>
      </c>
      <c r="D88" s="155" t="s">
        <v>133</v>
      </c>
      <c r="E88" s="126">
        <v>1950</v>
      </c>
      <c r="F88" s="127"/>
      <c r="G88" s="127">
        <f t="shared" si="1"/>
        <v>1950</v>
      </c>
    </row>
    <row r="89" spans="1:7" ht="15.75">
      <c r="A89" s="137"/>
      <c r="B89" s="145" t="s">
        <v>135</v>
      </c>
      <c r="C89" s="134" t="s">
        <v>132</v>
      </c>
      <c r="D89" s="155" t="s">
        <v>133</v>
      </c>
      <c r="E89" s="126">
        <v>41980</v>
      </c>
      <c r="F89" s="127"/>
      <c r="G89" s="127">
        <f t="shared" si="1"/>
        <v>41980</v>
      </c>
    </row>
    <row r="90" spans="1:7" ht="15.75">
      <c r="A90" s="137"/>
      <c r="B90" s="145" t="s">
        <v>136</v>
      </c>
      <c r="C90" s="134" t="s">
        <v>132</v>
      </c>
      <c r="D90" s="155" t="s">
        <v>133</v>
      </c>
      <c r="E90" s="126">
        <v>83748</v>
      </c>
      <c r="F90" s="127"/>
      <c r="G90" s="127">
        <f t="shared" si="1"/>
        <v>83748</v>
      </c>
    </row>
    <row r="91" spans="1:7" ht="25.5">
      <c r="A91" s="137"/>
      <c r="B91" s="145" t="s">
        <v>137</v>
      </c>
      <c r="C91" s="134" t="s">
        <v>132</v>
      </c>
      <c r="D91" s="155" t="s">
        <v>133</v>
      </c>
      <c r="E91" s="126">
        <v>5000</v>
      </c>
      <c r="F91" s="127"/>
      <c r="G91" s="127">
        <f t="shared" si="1"/>
        <v>5000</v>
      </c>
    </row>
    <row r="92" spans="1:7" ht="15.75">
      <c r="A92" s="137"/>
      <c r="B92" s="145" t="s">
        <v>138</v>
      </c>
      <c r="C92" s="134" t="s">
        <v>139</v>
      </c>
      <c r="D92" s="155" t="s">
        <v>140</v>
      </c>
      <c r="E92" s="156">
        <v>341.6</v>
      </c>
      <c r="F92" s="127"/>
      <c r="G92" s="127">
        <f t="shared" si="1"/>
        <v>341.6</v>
      </c>
    </row>
    <row r="93" spans="1:7" ht="15.75">
      <c r="A93" s="137"/>
      <c r="B93" s="145" t="s">
        <v>141</v>
      </c>
      <c r="C93" s="134" t="s">
        <v>139</v>
      </c>
      <c r="D93" s="155" t="s">
        <v>140</v>
      </c>
      <c r="E93" s="156">
        <v>297.2</v>
      </c>
      <c r="F93" s="127"/>
      <c r="G93" s="127">
        <f t="shared" si="1"/>
        <v>297.2</v>
      </c>
    </row>
    <row r="94" spans="1:7" ht="15.75">
      <c r="A94" s="137">
        <v>2</v>
      </c>
      <c r="B94" s="149" t="s">
        <v>29</v>
      </c>
      <c r="C94" s="150"/>
      <c r="D94" s="150"/>
      <c r="E94" s="126"/>
      <c r="F94" s="127"/>
      <c r="G94" s="127"/>
    </row>
    <row r="95" spans="1:7" ht="15.75">
      <c r="A95" s="137"/>
      <c r="B95" s="145" t="s">
        <v>142</v>
      </c>
      <c r="C95" s="134" t="s">
        <v>143</v>
      </c>
      <c r="D95" s="134" t="s">
        <v>144</v>
      </c>
      <c r="E95" s="126">
        <v>60</v>
      </c>
      <c r="F95" s="127"/>
      <c r="G95" s="127">
        <f t="shared" ref="G95:G103" si="2">E95+F95</f>
        <v>60</v>
      </c>
    </row>
    <row r="96" spans="1:7" ht="15.75">
      <c r="A96" s="137"/>
      <c r="B96" s="145" t="s">
        <v>145</v>
      </c>
      <c r="C96" s="134" t="s">
        <v>146</v>
      </c>
      <c r="D96" s="134" t="s">
        <v>144</v>
      </c>
      <c r="E96" s="126">
        <v>8000</v>
      </c>
      <c r="F96" s="127"/>
      <c r="G96" s="127">
        <f t="shared" si="2"/>
        <v>8000</v>
      </c>
    </row>
    <row r="97" spans="1:7" ht="25.5">
      <c r="A97" s="137"/>
      <c r="B97" s="145" t="s">
        <v>147</v>
      </c>
      <c r="C97" s="134" t="s">
        <v>143</v>
      </c>
      <c r="D97" s="134" t="s">
        <v>144</v>
      </c>
      <c r="E97" s="126">
        <v>5500</v>
      </c>
      <c r="F97" s="127"/>
      <c r="G97" s="127">
        <f t="shared" si="2"/>
        <v>5500</v>
      </c>
    </row>
    <row r="98" spans="1:7" ht="15.75">
      <c r="A98" s="137">
        <v>3</v>
      </c>
      <c r="B98" s="149" t="s">
        <v>30</v>
      </c>
      <c r="C98" s="150" t="s">
        <v>86</v>
      </c>
      <c r="D98" s="150" t="s">
        <v>86</v>
      </c>
      <c r="E98" s="126" t="s">
        <v>86</v>
      </c>
      <c r="F98" s="127"/>
      <c r="G98" s="127"/>
    </row>
    <row r="99" spans="1:7" ht="26.25">
      <c r="A99" s="137"/>
      <c r="B99" s="157" t="s">
        <v>148</v>
      </c>
      <c r="C99" s="158" t="s">
        <v>149</v>
      </c>
      <c r="D99" s="154" t="s">
        <v>150</v>
      </c>
      <c r="E99" s="126">
        <v>0.17599999999999999</v>
      </c>
      <c r="F99" s="127"/>
      <c r="G99" s="127">
        <f t="shared" si="2"/>
        <v>0.17599999999999999</v>
      </c>
    </row>
    <row r="100" spans="1:7" ht="26.25">
      <c r="A100" s="137"/>
      <c r="B100" s="157" t="s">
        <v>151</v>
      </c>
      <c r="C100" s="158" t="s">
        <v>152</v>
      </c>
      <c r="D100" s="154" t="s">
        <v>150</v>
      </c>
      <c r="E100" s="126">
        <v>23.42</v>
      </c>
      <c r="F100" s="127"/>
      <c r="G100" s="127">
        <f t="shared" si="2"/>
        <v>23.42</v>
      </c>
    </row>
    <row r="101" spans="1:7" ht="29.25">
      <c r="A101" s="137"/>
      <c r="B101" s="153" t="s">
        <v>153</v>
      </c>
      <c r="C101" s="134" t="s">
        <v>154</v>
      </c>
      <c r="D101" s="154" t="s">
        <v>150</v>
      </c>
      <c r="E101" s="126">
        <v>18.510000000000002</v>
      </c>
      <c r="F101" s="127"/>
      <c r="G101" s="127">
        <f t="shared" si="2"/>
        <v>18.510000000000002</v>
      </c>
    </row>
    <row r="102" spans="1:7" ht="15.75">
      <c r="A102" s="137">
        <v>4</v>
      </c>
      <c r="B102" s="149" t="s">
        <v>31</v>
      </c>
      <c r="C102" s="150"/>
      <c r="D102" s="150"/>
      <c r="E102" s="126"/>
      <c r="F102" s="127"/>
      <c r="G102" s="127"/>
    </row>
    <row r="103" spans="1:7" ht="25.5">
      <c r="A103" s="137"/>
      <c r="B103" s="145" t="s">
        <v>155</v>
      </c>
      <c r="C103" s="134" t="s">
        <v>130</v>
      </c>
      <c r="D103" s="154" t="s">
        <v>150</v>
      </c>
      <c r="E103" s="126">
        <v>100</v>
      </c>
      <c r="F103" s="127"/>
      <c r="G103" s="127">
        <f t="shared" si="2"/>
        <v>100</v>
      </c>
    </row>
    <row r="104" spans="1:7" ht="40.5" customHeight="1">
      <c r="A104" s="137"/>
      <c r="B104" s="159" t="s">
        <v>174</v>
      </c>
      <c r="C104" s="160"/>
      <c r="D104" s="160"/>
      <c r="E104" s="160"/>
      <c r="F104" s="127"/>
      <c r="G104" s="127"/>
    </row>
    <row r="105" spans="1:7" ht="27.75" customHeight="1">
      <c r="A105" s="137"/>
      <c r="B105" s="216" t="s">
        <v>169</v>
      </c>
      <c r="C105" s="218"/>
      <c r="D105" s="218"/>
      <c r="E105" s="127"/>
      <c r="F105" s="127"/>
      <c r="G105" s="127"/>
    </row>
    <row r="106" spans="1:7" ht="15.75">
      <c r="A106" s="137">
        <v>1</v>
      </c>
      <c r="B106" s="149" t="s">
        <v>28</v>
      </c>
      <c r="C106" s="150"/>
      <c r="D106" s="150"/>
      <c r="E106" s="127"/>
      <c r="F106" s="127"/>
      <c r="G106" s="127"/>
    </row>
    <row r="107" spans="1:7" ht="15.75">
      <c r="A107" s="137"/>
      <c r="B107" s="153" t="s">
        <v>156</v>
      </c>
      <c r="C107" s="134" t="s">
        <v>132</v>
      </c>
      <c r="D107" s="154" t="s">
        <v>161</v>
      </c>
      <c r="E107" s="127"/>
      <c r="F107" s="126">
        <v>198000</v>
      </c>
      <c r="G107" s="127">
        <f t="shared" ref="G107:G115" si="3">E107+F107</f>
        <v>198000</v>
      </c>
    </row>
    <row r="108" spans="1:7" ht="15.75">
      <c r="A108" s="137">
        <v>2</v>
      </c>
      <c r="B108" s="149" t="s">
        <v>29</v>
      </c>
      <c r="C108" s="150"/>
      <c r="D108" s="150"/>
      <c r="E108" s="127"/>
      <c r="F108" s="126"/>
      <c r="G108" s="127"/>
    </row>
    <row r="109" spans="1:7" ht="26.25">
      <c r="A109" s="137"/>
      <c r="B109" s="153" t="s">
        <v>162</v>
      </c>
      <c r="C109" s="134" t="s">
        <v>115</v>
      </c>
      <c r="D109" s="154" t="s">
        <v>118</v>
      </c>
      <c r="E109" s="127"/>
      <c r="F109" s="147">
        <v>5</v>
      </c>
      <c r="G109" s="148">
        <f t="shared" si="3"/>
        <v>5</v>
      </c>
    </row>
    <row r="110" spans="1:7" ht="26.25">
      <c r="A110" s="137"/>
      <c r="B110" s="153" t="s">
        <v>163</v>
      </c>
      <c r="C110" s="134" t="s">
        <v>115</v>
      </c>
      <c r="D110" s="154" t="s">
        <v>118</v>
      </c>
      <c r="E110" s="127"/>
      <c r="F110" s="147">
        <v>4</v>
      </c>
      <c r="G110" s="148" t="s">
        <v>86</v>
      </c>
    </row>
    <row r="111" spans="1:7" ht="15.75">
      <c r="A111" s="137">
        <v>3</v>
      </c>
      <c r="B111" s="139" t="s">
        <v>30</v>
      </c>
      <c r="C111" s="161"/>
      <c r="D111" s="161"/>
      <c r="E111" s="127"/>
      <c r="F111" s="126"/>
      <c r="G111" s="127"/>
    </row>
    <row r="112" spans="1:7" ht="26.25">
      <c r="A112" s="137"/>
      <c r="B112" s="153" t="s">
        <v>164</v>
      </c>
      <c r="C112" s="134" t="s">
        <v>132</v>
      </c>
      <c r="D112" s="154" t="s">
        <v>128</v>
      </c>
      <c r="E112" s="127"/>
      <c r="F112" s="126">
        <v>27600</v>
      </c>
      <c r="G112" s="127">
        <f t="shared" si="3"/>
        <v>27600</v>
      </c>
    </row>
    <row r="113" spans="1:7" ht="26.25">
      <c r="A113" s="137"/>
      <c r="B113" s="153" t="s">
        <v>165</v>
      </c>
      <c r="C113" s="134" t="s">
        <v>132</v>
      </c>
      <c r="D113" s="154" t="s">
        <v>128</v>
      </c>
      <c r="E113" s="127"/>
      <c r="F113" s="126">
        <v>15000</v>
      </c>
      <c r="G113" s="127">
        <f t="shared" si="3"/>
        <v>15000</v>
      </c>
    </row>
    <row r="114" spans="1:7" ht="15.75">
      <c r="A114" s="137">
        <v>4</v>
      </c>
      <c r="B114" s="149" t="s">
        <v>31</v>
      </c>
      <c r="C114" s="150"/>
      <c r="D114" s="150"/>
      <c r="E114" s="127"/>
      <c r="F114" s="126"/>
      <c r="G114" s="127"/>
    </row>
    <row r="115" spans="1:7" ht="15.75">
      <c r="A115" s="137"/>
      <c r="B115" s="162" t="s">
        <v>166</v>
      </c>
      <c r="C115" s="163" t="s">
        <v>132</v>
      </c>
      <c r="D115" s="135" t="s">
        <v>150</v>
      </c>
      <c r="E115" s="127"/>
      <c r="F115" s="126">
        <f>F107</f>
        <v>198000</v>
      </c>
      <c r="G115" s="127">
        <f t="shared" si="3"/>
        <v>198000</v>
      </c>
    </row>
    <row r="116" spans="1:7" ht="15.75">
      <c r="A116" s="116"/>
      <c r="B116" s="95"/>
      <c r="C116" s="95"/>
      <c r="D116" s="95"/>
      <c r="E116" s="95"/>
      <c r="F116" s="95"/>
      <c r="G116" s="95"/>
    </row>
    <row r="117" spans="1:7" ht="15.75">
      <c r="A117" s="116"/>
      <c r="B117" s="95"/>
      <c r="C117" s="95"/>
      <c r="D117" s="95"/>
      <c r="E117" s="95"/>
      <c r="F117" s="95"/>
      <c r="G117" s="95"/>
    </row>
    <row r="118" spans="1:7">
      <c r="A118" s="219" t="s">
        <v>170</v>
      </c>
      <c r="B118" s="220"/>
      <c r="C118" s="220"/>
      <c r="D118" s="95"/>
      <c r="E118" s="95"/>
      <c r="F118" s="95"/>
      <c r="G118" s="95"/>
    </row>
    <row r="119" spans="1:7" ht="24.75" customHeight="1">
      <c r="A119" s="220"/>
      <c r="B119" s="220"/>
      <c r="C119" s="220"/>
      <c r="D119" s="91"/>
      <c r="E119" s="92"/>
      <c r="F119" s="221" t="s">
        <v>171</v>
      </c>
      <c r="G119" s="221"/>
    </row>
    <row r="120" spans="1:7" ht="15.75">
      <c r="A120" s="93"/>
      <c r="B120" s="94"/>
      <c r="C120" s="95"/>
      <c r="D120" s="96" t="s">
        <v>32</v>
      </c>
      <c r="E120" s="95"/>
      <c r="F120" s="191" t="s">
        <v>54</v>
      </c>
      <c r="G120" s="191"/>
    </row>
    <row r="121" spans="1:7" ht="35.25" customHeight="1">
      <c r="A121" s="93"/>
      <c r="B121" s="94"/>
      <c r="C121" s="95"/>
      <c r="D121" s="96"/>
      <c r="E121" s="95"/>
      <c r="F121" s="97"/>
      <c r="G121" s="97"/>
    </row>
    <row r="122" spans="1:7" ht="27.75" customHeight="1">
      <c r="A122" s="222" t="s">
        <v>33</v>
      </c>
      <c r="B122" s="222"/>
      <c r="C122" s="94"/>
      <c r="D122" s="94"/>
      <c r="E122" s="95"/>
      <c r="F122" s="95"/>
      <c r="G122" s="95"/>
    </row>
    <row r="123" spans="1:7" ht="15.75" customHeight="1">
      <c r="A123" s="98"/>
      <c r="B123" s="98"/>
      <c r="C123" s="94"/>
      <c r="D123" s="94"/>
      <c r="E123" s="95"/>
      <c r="F123" s="95"/>
      <c r="G123" s="95"/>
    </row>
    <row r="124" spans="1:7" ht="36" customHeight="1">
      <c r="A124" s="219" t="s">
        <v>186</v>
      </c>
      <c r="B124" s="222"/>
      <c r="C124" s="222"/>
      <c r="D124" s="91"/>
      <c r="E124" s="92"/>
      <c r="F124" s="221" t="s">
        <v>187</v>
      </c>
      <c r="G124" s="221"/>
    </row>
    <row r="125" spans="1:7" ht="52.5" customHeight="1">
      <c r="A125" s="95"/>
      <c r="B125" s="94"/>
      <c r="C125" s="94"/>
      <c r="D125" s="96" t="s">
        <v>32</v>
      </c>
      <c r="E125" s="95"/>
      <c r="F125" s="191" t="s">
        <v>54</v>
      </c>
      <c r="G125" s="191"/>
    </row>
    <row r="126" spans="1:7" ht="15.75">
      <c r="B126" s="94"/>
      <c r="C126" s="94"/>
      <c r="D126" s="96"/>
      <c r="E126" s="95"/>
      <c r="F126" s="223"/>
      <c r="G126" s="223"/>
    </row>
    <row r="127" spans="1:7" ht="15.75">
      <c r="A127" s="99"/>
      <c r="B127" s="94"/>
      <c r="C127" s="94"/>
      <c r="D127" s="96"/>
      <c r="E127" s="95"/>
      <c r="F127" s="97"/>
      <c r="G127" s="97"/>
    </row>
    <row r="128" spans="1:7">
      <c r="B128" s="95"/>
      <c r="C128" s="95"/>
      <c r="D128" s="95"/>
      <c r="E128" s="95"/>
      <c r="F128" s="95"/>
      <c r="G128" s="95"/>
    </row>
    <row r="135" spans="1:1">
      <c r="A135" s="101" t="s">
        <v>52</v>
      </c>
    </row>
    <row r="138" spans="1:1">
      <c r="A138" s="100" t="s">
        <v>53</v>
      </c>
    </row>
  </sheetData>
  <mergeCells count="45"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  <mergeCell ref="B23:G23"/>
    <mergeCell ref="B24:G24"/>
    <mergeCell ref="B27:G27"/>
    <mergeCell ref="B29:G29"/>
    <mergeCell ref="B30:G30"/>
    <mergeCell ref="B33:G33"/>
    <mergeCell ref="B35:G35"/>
    <mergeCell ref="B25:G25"/>
    <mergeCell ref="A118:C119"/>
    <mergeCell ref="F120:G120"/>
    <mergeCell ref="F119:G119"/>
    <mergeCell ref="B36:G36"/>
    <mergeCell ref="B37:G37"/>
    <mergeCell ref="B43:E43"/>
    <mergeCell ref="B46:E46"/>
    <mergeCell ref="A48:B48"/>
    <mergeCell ref="A50:A51"/>
    <mergeCell ref="B50:G50"/>
    <mergeCell ref="A124:C124"/>
    <mergeCell ref="F124:G124"/>
    <mergeCell ref="F125:G125"/>
    <mergeCell ref="F126:G126"/>
    <mergeCell ref="A122:B122"/>
    <mergeCell ref="A56:B56"/>
    <mergeCell ref="B58:G58"/>
    <mergeCell ref="B62:E62"/>
    <mergeCell ref="B85:D85"/>
    <mergeCell ref="B105:D105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5"/>
  <sheetViews>
    <sheetView topLeftCell="A77" zoomScaleNormal="100" workbookViewId="0">
      <selection activeCell="B44" sqref="B44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187" t="s">
        <v>74</v>
      </c>
      <c r="G1" s="188"/>
    </row>
    <row r="2" spans="1:7">
      <c r="F2" s="188"/>
      <c r="G2" s="188"/>
    </row>
    <row r="3" spans="1:7" ht="32.25" customHeight="1">
      <c r="F3" s="188"/>
      <c r="G3" s="188"/>
    </row>
    <row r="4" spans="1:7" ht="15.75">
      <c r="A4" s="24"/>
      <c r="E4" s="24" t="s">
        <v>0</v>
      </c>
    </row>
    <row r="5" spans="1:7" ht="15.75">
      <c r="A5" s="24"/>
      <c r="E5" s="189" t="s">
        <v>1</v>
      </c>
      <c r="F5" s="189"/>
      <c r="G5" s="189"/>
    </row>
    <row r="6" spans="1:7" ht="15.75">
      <c r="A6" s="24"/>
      <c r="B6" s="24"/>
      <c r="E6" s="190" t="s">
        <v>88</v>
      </c>
      <c r="F6" s="190"/>
      <c r="G6" s="190"/>
    </row>
    <row r="7" spans="1:7" ht="15" customHeight="1">
      <c r="A7" s="24"/>
      <c r="E7" s="239" t="s">
        <v>2</v>
      </c>
      <c r="F7" s="239"/>
      <c r="G7" s="239"/>
    </row>
    <row r="8" spans="1:7" ht="15.75">
      <c r="A8" s="24"/>
      <c r="B8" s="24"/>
      <c r="E8" s="190"/>
      <c r="F8" s="190"/>
      <c r="G8" s="190"/>
    </row>
    <row r="9" spans="1:7" ht="9" customHeight="1">
      <c r="A9" s="24"/>
      <c r="E9" s="239"/>
      <c r="F9" s="239"/>
      <c r="G9" s="239"/>
    </row>
    <row r="10" spans="1:7" ht="15.75">
      <c r="A10" s="24"/>
      <c r="E10" s="240" t="s">
        <v>181</v>
      </c>
      <c r="F10" s="240"/>
      <c r="G10" s="240"/>
    </row>
    <row r="11" spans="1:7" ht="12" customHeight="1"/>
    <row r="12" spans="1:7" ht="35.25" customHeight="1"/>
    <row r="13" spans="1:7" ht="15.75">
      <c r="A13" s="248" t="s">
        <v>3</v>
      </c>
      <c r="B13" s="248"/>
      <c r="C13" s="248"/>
      <c r="D13" s="248"/>
      <c r="E13" s="248"/>
      <c r="F13" s="248"/>
      <c r="G13" s="248"/>
    </row>
    <row r="14" spans="1:7" ht="15.75">
      <c r="A14" s="248" t="s">
        <v>85</v>
      </c>
      <c r="B14" s="248"/>
      <c r="C14" s="248"/>
      <c r="D14" s="248"/>
      <c r="E14" s="248"/>
      <c r="F14" s="248"/>
      <c r="G14" s="248"/>
    </row>
    <row r="15" spans="1:7" ht="9.75" customHeight="1"/>
    <row r="16" spans="1:7" ht="9" customHeight="1"/>
    <row r="17" spans="1:7" ht="15" customHeight="1">
      <c r="A17" s="27" t="s">
        <v>75</v>
      </c>
      <c r="B17" s="38">
        <v>3100000</v>
      </c>
      <c r="C17" s="38"/>
      <c r="D17" s="249" t="s">
        <v>87</v>
      </c>
      <c r="E17" s="249"/>
      <c r="F17" s="249"/>
      <c r="G17" s="37">
        <v>31692820</v>
      </c>
    </row>
    <row r="18" spans="1:7" ht="28.5" customHeight="1">
      <c r="A18" s="233" t="s">
        <v>83</v>
      </c>
      <c r="B18" s="233"/>
      <c r="C18" s="233"/>
      <c r="D18" s="234" t="s">
        <v>2</v>
      </c>
      <c r="E18" s="234"/>
      <c r="F18" s="28" t="s">
        <v>86</v>
      </c>
      <c r="G18" s="33" t="s">
        <v>76</v>
      </c>
    </row>
    <row r="19" spans="1:7" ht="19.5" customHeight="1">
      <c r="A19" s="29" t="s">
        <v>77</v>
      </c>
      <c r="B19" s="29">
        <v>3110000</v>
      </c>
      <c r="C19" s="29"/>
      <c r="D19" s="250" t="s">
        <v>88</v>
      </c>
      <c r="E19" s="250"/>
      <c r="F19" s="250"/>
      <c r="G19" s="37">
        <v>31692820</v>
      </c>
    </row>
    <row r="20" spans="1:7" ht="23.25" customHeight="1">
      <c r="A20" s="233" t="s">
        <v>79</v>
      </c>
      <c r="B20" s="233"/>
      <c r="C20" s="233"/>
      <c r="D20" s="235" t="s">
        <v>34</v>
      </c>
      <c r="E20" s="235"/>
      <c r="F20" s="28"/>
      <c r="G20" s="33" t="s">
        <v>76</v>
      </c>
    </row>
    <row r="21" spans="1:7" ht="28.5" customHeight="1">
      <c r="A21" s="30" t="s">
        <v>78</v>
      </c>
      <c r="B21" s="39">
        <v>3110160</v>
      </c>
      <c r="C21" s="40" t="s">
        <v>89</v>
      </c>
      <c r="D21" s="40" t="s">
        <v>176</v>
      </c>
      <c r="E21" s="251" t="s">
        <v>90</v>
      </c>
      <c r="F21" s="251"/>
      <c r="G21" s="41" t="s">
        <v>91</v>
      </c>
    </row>
    <row r="22" spans="1:7" ht="56.25" customHeight="1">
      <c r="B22" s="31" t="s">
        <v>79</v>
      </c>
      <c r="C22" s="32" t="s">
        <v>80</v>
      </c>
      <c r="D22" s="28" t="s">
        <v>81</v>
      </c>
      <c r="E22" s="233" t="s">
        <v>84</v>
      </c>
      <c r="F22" s="233"/>
      <c r="G22" s="32" t="s">
        <v>82</v>
      </c>
    </row>
    <row r="23" spans="1:7" ht="42" customHeight="1">
      <c r="A23" s="64" t="s">
        <v>8</v>
      </c>
      <c r="B23" s="240" t="s">
        <v>92</v>
      </c>
      <c r="C23" s="240"/>
      <c r="D23" s="240"/>
      <c r="E23" s="240"/>
      <c r="F23" s="240"/>
      <c r="G23" s="240"/>
    </row>
    <row r="24" spans="1:7" ht="176.25" customHeight="1">
      <c r="A24" s="64" t="s">
        <v>9</v>
      </c>
      <c r="B24" s="240" t="s">
        <v>182</v>
      </c>
      <c r="C24" s="240"/>
      <c r="D24" s="240"/>
      <c r="E24" s="240"/>
      <c r="F24" s="240"/>
      <c r="G24" s="240"/>
    </row>
    <row r="25" spans="1:7" ht="15.75">
      <c r="A25" s="22" t="s">
        <v>10</v>
      </c>
      <c r="B25" s="240" t="s">
        <v>47</v>
      </c>
      <c r="C25" s="240"/>
      <c r="D25" s="240"/>
      <c r="E25" s="240"/>
      <c r="F25" s="240"/>
      <c r="G25" s="240"/>
    </row>
    <row r="26" spans="1:7" ht="15.75">
      <c r="A26" s="1"/>
    </row>
    <row r="27" spans="1:7" ht="15.75">
      <c r="A27" s="20" t="s">
        <v>12</v>
      </c>
      <c r="B27" s="241" t="s">
        <v>48</v>
      </c>
      <c r="C27" s="241"/>
      <c r="D27" s="241"/>
      <c r="E27" s="241"/>
      <c r="F27" s="241"/>
      <c r="G27" s="241"/>
    </row>
    <row r="28" spans="1:7" ht="26.25" customHeight="1">
      <c r="A28" s="20">
        <v>1</v>
      </c>
      <c r="B28" s="252" t="s">
        <v>93</v>
      </c>
      <c r="C28" s="253"/>
      <c r="D28" s="253"/>
      <c r="E28" s="253"/>
      <c r="F28" s="253"/>
      <c r="G28" s="254"/>
    </row>
    <row r="29" spans="1:7" ht="15.75">
      <c r="A29" s="1"/>
    </row>
    <row r="30" spans="1:7" ht="15.75">
      <c r="A30" s="10" t="s">
        <v>11</v>
      </c>
      <c r="B30" s="2" t="s">
        <v>95</v>
      </c>
      <c r="C30" s="1" t="s">
        <v>94</v>
      </c>
      <c r="D30" s="43"/>
      <c r="E30" s="43"/>
      <c r="F30" s="42"/>
    </row>
    <row r="31" spans="1:7" ht="18.75" customHeight="1">
      <c r="A31" s="22" t="s">
        <v>14</v>
      </c>
      <c r="B31" s="240" t="s">
        <v>49</v>
      </c>
      <c r="C31" s="240"/>
      <c r="D31" s="240"/>
      <c r="E31" s="240"/>
      <c r="F31" s="240"/>
      <c r="G31" s="240"/>
    </row>
    <row r="32" spans="1:7" ht="9" customHeight="1">
      <c r="A32" s="22"/>
      <c r="B32" s="21"/>
      <c r="C32" s="21"/>
      <c r="D32" s="21"/>
      <c r="E32" s="21"/>
      <c r="F32" s="21"/>
      <c r="G32" s="21"/>
    </row>
    <row r="33" spans="1:7" ht="15.75">
      <c r="A33" s="20" t="s">
        <v>12</v>
      </c>
      <c r="B33" s="241" t="s">
        <v>13</v>
      </c>
      <c r="C33" s="241"/>
      <c r="D33" s="241"/>
      <c r="E33" s="241"/>
      <c r="F33" s="241"/>
      <c r="G33" s="241"/>
    </row>
    <row r="34" spans="1:7" ht="15.75">
      <c r="A34" s="20">
        <v>1</v>
      </c>
      <c r="B34" s="242" t="s">
        <v>96</v>
      </c>
      <c r="C34" s="242"/>
      <c r="D34" s="242"/>
      <c r="E34" s="242"/>
      <c r="F34" s="242"/>
      <c r="G34" s="242"/>
    </row>
    <row r="35" spans="1:7" ht="15.75">
      <c r="A35" s="20">
        <v>2</v>
      </c>
      <c r="B35" s="242" t="s">
        <v>97</v>
      </c>
      <c r="C35" s="242"/>
      <c r="D35" s="242"/>
      <c r="E35" s="242"/>
      <c r="F35" s="242"/>
      <c r="G35" s="242"/>
    </row>
    <row r="36" spans="1:7" ht="8.25" customHeight="1">
      <c r="A36" s="22"/>
      <c r="B36" s="21"/>
      <c r="C36" s="21"/>
      <c r="D36" s="21"/>
      <c r="E36" s="21"/>
      <c r="F36" s="21"/>
      <c r="G36" s="21"/>
    </row>
    <row r="37" spans="1:7" ht="15.75">
      <c r="A37" s="22" t="s">
        <v>20</v>
      </c>
      <c r="B37" s="11" t="s">
        <v>16</v>
      </c>
      <c r="C37" s="21"/>
      <c r="D37" s="21"/>
      <c r="E37" s="21"/>
      <c r="F37" s="21"/>
      <c r="G37" s="21"/>
    </row>
    <row r="38" spans="1:7" ht="7.5" customHeight="1">
      <c r="A38" s="1"/>
    </row>
    <row r="39" spans="1:7" ht="15.75">
      <c r="A39" s="1"/>
      <c r="E39" s="69" t="s">
        <v>50</v>
      </c>
    </row>
    <row r="40" spans="1:7" ht="31.5">
      <c r="A40" s="20" t="s">
        <v>12</v>
      </c>
      <c r="B40" s="20" t="s">
        <v>16</v>
      </c>
      <c r="C40" s="20" t="s">
        <v>17</v>
      </c>
      <c r="D40" s="20" t="s">
        <v>18</v>
      </c>
      <c r="E40" s="20" t="s">
        <v>19</v>
      </c>
    </row>
    <row r="41" spans="1:7" ht="15.75">
      <c r="A41" s="20">
        <v>1</v>
      </c>
      <c r="B41" s="20">
        <v>2</v>
      </c>
      <c r="C41" s="20">
        <v>3</v>
      </c>
      <c r="D41" s="20">
        <v>4</v>
      </c>
      <c r="E41" s="20">
        <v>5</v>
      </c>
    </row>
    <row r="42" spans="1:7" ht="15.75">
      <c r="A42" s="74"/>
      <c r="B42" s="227" t="s">
        <v>173</v>
      </c>
      <c r="C42" s="228"/>
      <c r="D42" s="228"/>
      <c r="E42" s="229"/>
    </row>
    <row r="43" spans="1:7" ht="39">
      <c r="A43" s="44">
        <v>1</v>
      </c>
      <c r="B43" s="45" t="s">
        <v>101</v>
      </c>
      <c r="C43" s="47">
        <v>4133959</v>
      </c>
      <c r="D43" s="36"/>
      <c r="E43" s="48">
        <f>C43+D43</f>
        <v>4133959</v>
      </c>
    </row>
    <row r="44" spans="1:7" ht="26.25">
      <c r="A44" s="44">
        <v>2</v>
      </c>
      <c r="B44" s="45" t="s">
        <v>98</v>
      </c>
      <c r="C44" s="47">
        <v>132678</v>
      </c>
      <c r="D44" s="36"/>
      <c r="E44" s="48">
        <f>C44+D44</f>
        <v>132678</v>
      </c>
    </row>
    <row r="45" spans="1:7" ht="15.75">
      <c r="A45" s="44">
        <v>3</v>
      </c>
      <c r="B45" s="45" t="s">
        <v>99</v>
      </c>
      <c r="C45" s="47">
        <v>2102</v>
      </c>
      <c r="D45" s="20"/>
      <c r="E45" s="48">
        <f>C45+D45</f>
        <v>2102</v>
      </c>
    </row>
    <row r="46" spans="1:7" ht="15.75">
      <c r="A46" s="44"/>
      <c r="B46" s="236" t="s">
        <v>174</v>
      </c>
      <c r="C46" s="237"/>
      <c r="D46" s="237"/>
      <c r="E46" s="238"/>
    </row>
    <row r="47" spans="1:7" ht="26.25">
      <c r="A47" s="44">
        <v>1</v>
      </c>
      <c r="B47" s="46" t="s">
        <v>100</v>
      </c>
      <c r="C47" s="36"/>
      <c r="D47" s="48">
        <v>198000</v>
      </c>
      <c r="E47" s="48">
        <f>C47+D47</f>
        <v>198000</v>
      </c>
    </row>
    <row r="48" spans="1:7" ht="15.75" customHeight="1">
      <c r="A48" s="245" t="s">
        <v>19</v>
      </c>
      <c r="B48" s="246"/>
      <c r="C48" s="61">
        <f>SUM(C43:C47)</f>
        <v>4268739</v>
      </c>
      <c r="D48" s="61">
        <f>SUM(D43:D47)</f>
        <v>198000</v>
      </c>
      <c r="E48" s="61">
        <f>C48+D48</f>
        <v>4466739</v>
      </c>
    </row>
    <row r="49" spans="1:7" ht="15.75">
      <c r="A49" s="1"/>
    </row>
    <row r="50" spans="1:7" ht="15.75">
      <c r="A50" s="247" t="s">
        <v>23</v>
      </c>
      <c r="B50" s="240" t="s">
        <v>21</v>
      </c>
      <c r="C50" s="240"/>
      <c r="D50" s="240"/>
      <c r="E50" s="240"/>
      <c r="F50" s="240"/>
      <c r="G50" s="240"/>
    </row>
    <row r="51" spans="1:7" ht="15.75">
      <c r="A51" s="247"/>
      <c r="B51" s="24" t="s">
        <v>15</v>
      </c>
    </row>
    <row r="52" spans="1:7" ht="15.75">
      <c r="A52" s="1"/>
    </row>
    <row r="53" spans="1:7" ht="31.5">
      <c r="A53" s="20" t="s">
        <v>12</v>
      </c>
      <c r="B53" s="20" t="s">
        <v>22</v>
      </c>
      <c r="C53" s="20" t="s">
        <v>17</v>
      </c>
      <c r="D53" s="20" t="s">
        <v>18</v>
      </c>
      <c r="E53" s="20" t="s">
        <v>19</v>
      </c>
    </row>
    <row r="54" spans="1:7" ht="15.75">
      <c r="A54" s="20">
        <v>1</v>
      </c>
      <c r="B54" s="20">
        <v>2</v>
      </c>
      <c r="C54" s="20">
        <v>3</v>
      </c>
      <c r="D54" s="20">
        <v>4</v>
      </c>
      <c r="E54" s="20">
        <v>5</v>
      </c>
    </row>
    <row r="55" spans="1:7" ht="15.75">
      <c r="A55" s="20"/>
      <c r="B55" s="87" t="s">
        <v>180</v>
      </c>
      <c r="C55" s="87" t="s">
        <v>180</v>
      </c>
      <c r="D55" s="87" t="s">
        <v>180</v>
      </c>
      <c r="E55" s="87" t="s">
        <v>180</v>
      </c>
    </row>
    <row r="56" spans="1:7" ht="15.75">
      <c r="A56" s="241" t="s">
        <v>19</v>
      </c>
      <c r="B56" s="241"/>
      <c r="C56" s="5"/>
      <c r="D56" s="5"/>
      <c r="E56" s="5"/>
    </row>
    <row r="57" spans="1:7" ht="15.75">
      <c r="A57" s="1"/>
    </row>
    <row r="58" spans="1:7" ht="15.75">
      <c r="A58" s="22" t="s">
        <v>51</v>
      </c>
      <c r="B58" s="240" t="s">
        <v>24</v>
      </c>
      <c r="C58" s="240"/>
      <c r="D58" s="240"/>
      <c r="E58" s="240"/>
      <c r="F58" s="240"/>
      <c r="G58" s="240"/>
    </row>
    <row r="59" spans="1:7" ht="15.75">
      <c r="A59" s="1"/>
    </row>
    <row r="60" spans="1:7" ht="46.5" customHeight="1">
      <c r="A60" s="20" t="s">
        <v>12</v>
      </c>
      <c r="B60" s="20" t="s">
        <v>25</v>
      </c>
      <c r="C60" s="20" t="s">
        <v>26</v>
      </c>
      <c r="D60" s="20" t="s">
        <v>27</v>
      </c>
      <c r="E60" s="20" t="s">
        <v>17</v>
      </c>
      <c r="F60" s="20" t="s">
        <v>18</v>
      </c>
      <c r="G60" s="20" t="s">
        <v>19</v>
      </c>
    </row>
    <row r="61" spans="1:7" ht="15.75">
      <c r="A61" s="20">
        <v>1</v>
      </c>
      <c r="B61" s="20">
        <v>2</v>
      </c>
      <c r="C61" s="20">
        <v>3</v>
      </c>
      <c r="D61" s="20">
        <v>4</v>
      </c>
      <c r="E61" s="20">
        <v>5</v>
      </c>
      <c r="F61" s="20">
        <v>6</v>
      </c>
      <c r="G61" s="20">
        <v>7</v>
      </c>
    </row>
    <row r="62" spans="1:7" ht="15.75">
      <c r="A62" s="73"/>
      <c r="B62" s="227" t="s">
        <v>173</v>
      </c>
      <c r="C62" s="228"/>
      <c r="D62" s="228"/>
      <c r="E62" s="229"/>
      <c r="F62" s="73"/>
      <c r="G62" s="73"/>
    </row>
    <row r="63" spans="1:7" ht="51.75" customHeight="1">
      <c r="A63" s="36"/>
      <c r="B63" s="85" t="s">
        <v>167</v>
      </c>
      <c r="C63" s="52" t="s">
        <v>177</v>
      </c>
      <c r="D63" s="72" t="s">
        <v>161</v>
      </c>
      <c r="E63" s="89">
        <f>C43</f>
        <v>4133959</v>
      </c>
      <c r="F63" s="62"/>
      <c r="G63" s="88">
        <f>E63+F63</f>
        <v>4133959</v>
      </c>
    </row>
    <row r="64" spans="1:7" ht="15.75">
      <c r="A64" s="62">
        <v>1</v>
      </c>
      <c r="B64" s="49" t="s">
        <v>28</v>
      </c>
      <c r="C64" s="50" t="s">
        <v>86</v>
      </c>
      <c r="D64" s="50" t="s">
        <v>86</v>
      </c>
      <c r="E64" s="36"/>
      <c r="F64" s="36"/>
      <c r="G64" s="36"/>
    </row>
    <row r="65" spans="1:7" ht="18" customHeight="1">
      <c r="A65" s="62"/>
      <c r="B65" s="75" t="s">
        <v>102</v>
      </c>
      <c r="C65" s="52" t="s">
        <v>103</v>
      </c>
      <c r="D65" s="76" t="s">
        <v>104</v>
      </c>
      <c r="E65" s="67">
        <v>16.5</v>
      </c>
      <c r="F65" s="48"/>
      <c r="G65" s="68">
        <f>E65+F65</f>
        <v>16.5</v>
      </c>
    </row>
    <row r="66" spans="1:7" ht="15.75">
      <c r="A66" s="62"/>
      <c r="B66" s="51" t="s">
        <v>105</v>
      </c>
      <c r="C66" s="52" t="s">
        <v>103</v>
      </c>
      <c r="D66" s="70" t="s">
        <v>104</v>
      </c>
      <c r="E66" s="65">
        <v>7</v>
      </c>
      <c r="F66" s="48"/>
      <c r="G66" s="66">
        <f t="shared" ref="G66:G84" si="0">E66+F66</f>
        <v>7</v>
      </c>
    </row>
    <row r="67" spans="1:7" ht="15.75">
      <c r="A67" s="62"/>
      <c r="B67" s="51" t="s">
        <v>106</v>
      </c>
      <c r="C67" s="52" t="s">
        <v>103</v>
      </c>
      <c r="D67" s="70" t="s">
        <v>104</v>
      </c>
      <c r="E67" s="65">
        <v>9</v>
      </c>
      <c r="F67" s="48"/>
      <c r="G67" s="66">
        <f t="shared" si="0"/>
        <v>9</v>
      </c>
    </row>
    <row r="68" spans="1:7" ht="25.5">
      <c r="A68" s="62"/>
      <c r="B68" s="51" t="s">
        <v>107</v>
      </c>
      <c r="C68" s="52" t="s">
        <v>103</v>
      </c>
      <c r="D68" s="76" t="s">
        <v>104</v>
      </c>
      <c r="E68" s="67">
        <v>0.5</v>
      </c>
      <c r="F68" s="48"/>
      <c r="G68" s="68">
        <f t="shared" si="0"/>
        <v>0.5</v>
      </c>
    </row>
    <row r="69" spans="1:7" ht="15.75">
      <c r="A69" s="62">
        <v>2</v>
      </c>
      <c r="B69" s="77" t="s">
        <v>29</v>
      </c>
      <c r="C69" s="78" t="s">
        <v>86</v>
      </c>
      <c r="D69" s="79" t="s">
        <v>86</v>
      </c>
      <c r="E69" s="47" t="s">
        <v>86</v>
      </c>
      <c r="F69" s="48"/>
      <c r="G69" s="48"/>
    </row>
    <row r="70" spans="1:7" ht="42" customHeight="1">
      <c r="A70" s="62"/>
      <c r="B70" s="51" t="s">
        <v>108</v>
      </c>
      <c r="C70" s="52" t="s">
        <v>103</v>
      </c>
      <c r="D70" s="80" t="s">
        <v>109</v>
      </c>
      <c r="E70" s="65">
        <v>7</v>
      </c>
      <c r="F70" s="48"/>
      <c r="G70" s="66">
        <f t="shared" si="0"/>
        <v>7</v>
      </c>
    </row>
    <row r="71" spans="1:7" ht="55.5" customHeight="1">
      <c r="A71" s="62"/>
      <c r="B71" s="51" t="s">
        <v>110</v>
      </c>
      <c r="C71" s="52" t="s">
        <v>103</v>
      </c>
      <c r="D71" s="80" t="s">
        <v>111</v>
      </c>
      <c r="E71" s="65">
        <v>5</v>
      </c>
      <c r="F71" s="48"/>
      <c r="G71" s="66">
        <f t="shared" si="0"/>
        <v>5</v>
      </c>
    </row>
    <row r="72" spans="1:7" ht="38.25">
      <c r="A72" s="62"/>
      <c r="B72" s="51" t="s">
        <v>112</v>
      </c>
      <c r="C72" s="52" t="s">
        <v>103</v>
      </c>
      <c r="D72" s="80" t="s">
        <v>113</v>
      </c>
      <c r="E72" s="65">
        <v>60</v>
      </c>
      <c r="F72" s="48"/>
      <c r="G72" s="66">
        <f t="shared" si="0"/>
        <v>60</v>
      </c>
    </row>
    <row r="73" spans="1:7" ht="26.25">
      <c r="A73" s="62"/>
      <c r="B73" s="55" t="s">
        <v>114</v>
      </c>
      <c r="C73" s="52" t="s">
        <v>115</v>
      </c>
      <c r="D73" s="80" t="s">
        <v>116</v>
      </c>
      <c r="E73" s="65">
        <v>550</v>
      </c>
      <c r="F73" s="48"/>
      <c r="G73" s="66">
        <f t="shared" si="0"/>
        <v>550</v>
      </c>
    </row>
    <row r="74" spans="1:7" ht="26.25">
      <c r="A74" s="62"/>
      <c r="B74" s="55" t="s">
        <v>117</v>
      </c>
      <c r="C74" s="52" t="s">
        <v>103</v>
      </c>
      <c r="D74" s="80" t="s">
        <v>118</v>
      </c>
      <c r="E74" s="47"/>
      <c r="F74" s="48"/>
      <c r="G74" s="48">
        <f t="shared" si="0"/>
        <v>0</v>
      </c>
    </row>
    <row r="75" spans="1:7" ht="15.75">
      <c r="A75" s="62"/>
      <c r="B75" s="55" t="s">
        <v>119</v>
      </c>
      <c r="C75" s="52" t="s">
        <v>103</v>
      </c>
      <c r="D75" s="80" t="s">
        <v>118</v>
      </c>
      <c r="E75" s="65">
        <v>200</v>
      </c>
      <c r="F75" s="48"/>
      <c r="G75" s="66">
        <f t="shared" si="0"/>
        <v>200</v>
      </c>
    </row>
    <row r="76" spans="1:7" ht="26.25">
      <c r="A76" s="62"/>
      <c r="B76" s="55" t="s">
        <v>120</v>
      </c>
      <c r="C76" s="52" t="s">
        <v>103</v>
      </c>
      <c r="D76" s="80" t="s">
        <v>118</v>
      </c>
      <c r="E76" s="65">
        <v>13</v>
      </c>
      <c r="F76" s="48"/>
      <c r="G76" s="66">
        <f t="shared" si="0"/>
        <v>13</v>
      </c>
    </row>
    <row r="77" spans="1:7" ht="26.25">
      <c r="A77" s="62"/>
      <c r="B77" s="55" t="s">
        <v>121</v>
      </c>
      <c r="C77" s="52" t="s">
        <v>103</v>
      </c>
      <c r="D77" s="80" t="s">
        <v>122</v>
      </c>
      <c r="E77" s="65">
        <v>12</v>
      </c>
      <c r="F77" s="48"/>
      <c r="G77" s="66">
        <f t="shared" si="0"/>
        <v>12</v>
      </c>
    </row>
    <row r="78" spans="1:7" ht="26.25">
      <c r="A78" s="62"/>
      <c r="B78" s="55" t="s">
        <v>123</v>
      </c>
      <c r="C78" s="52" t="s">
        <v>103</v>
      </c>
      <c r="D78" s="80" t="s">
        <v>118</v>
      </c>
      <c r="E78" s="65">
        <v>220</v>
      </c>
      <c r="F78" s="48"/>
      <c r="G78" s="66">
        <f t="shared" si="0"/>
        <v>220</v>
      </c>
    </row>
    <row r="79" spans="1:7" ht="39">
      <c r="A79" s="62"/>
      <c r="B79" s="55" t="s">
        <v>124</v>
      </c>
      <c r="C79" s="52" t="s">
        <v>103</v>
      </c>
      <c r="D79" s="71" t="s">
        <v>118</v>
      </c>
      <c r="E79" s="66">
        <v>90</v>
      </c>
      <c r="F79" s="48"/>
      <c r="G79" s="66">
        <f t="shared" si="0"/>
        <v>90</v>
      </c>
    </row>
    <row r="80" spans="1:7" ht="15.75">
      <c r="A80" s="62">
        <v>3</v>
      </c>
      <c r="B80" s="77" t="s">
        <v>30</v>
      </c>
      <c r="C80" s="78"/>
      <c r="D80" s="78"/>
      <c r="E80" s="48"/>
      <c r="F80" s="48"/>
      <c r="G80" s="48"/>
    </row>
    <row r="81" spans="1:7" ht="38.25">
      <c r="A81" s="62"/>
      <c r="B81" s="51" t="s">
        <v>125</v>
      </c>
      <c r="C81" s="52" t="s">
        <v>103</v>
      </c>
      <c r="D81" s="71" t="s">
        <v>113</v>
      </c>
      <c r="E81" s="65">
        <v>34</v>
      </c>
      <c r="F81" s="48"/>
      <c r="G81" s="66">
        <f t="shared" si="0"/>
        <v>34</v>
      </c>
    </row>
    <row r="82" spans="1:7" ht="25.5">
      <c r="A82" s="62"/>
      <c r="B82" s="51" t="s">
        <v>126</v>
      </c>
      <c r="C82" s="52" t="s">
        <v>127</v>
      </c>
      <c r="D82" s="71" t="s">
        <v>128</v>
      </c>
      <c r="E82" s="47">
        <v>250542.97</v>
      </c>
      <c r="F82" s="48"/>
      <c r="G82" s="48">
        <f t="shared" si="0"/>
        <v>250542.97</v>
      </c>
    </row>
    <row r="83" spans="1:7" ht="15.75">
      <c r="A83" s="62">
        <v>4</v>
      </c>
      <c r="B83" s="77" t="s">
        <v>31</v>
      </c>
      <c r="C83" s="78"/>
      <c r="D83" s="78"/>
      <c r="E83" s="47"/>
      <c r="F83" s="48"/>
      <c r="G83" s="48"/>
    </row>
    <row r="84" spans="1:7" ht="38.25">
      <c r="A84" s="62"/>
      <c r="B84" s="51" t="s">
        <v>129</v>
      </c>
      <c r="C84" s="52" t="s">
        <v>130</v>
      </c>
      <c r="D84" s="71" t="s">
        <v>128</v>
      </c>
      <c r="E84" s="65">
        <v>8</v>
      </c>
      <c r="F84" s="48"/>
      <c r="G84" s="66">
        <f t="shared" si="0"/>
        <v>8</v>
      </c>
    </row>
    <row r="85" spans="1:7" ht="24.75" customHeight="1">
      <c r="A85" s="62"/>
      <c r="B85" s="230" t="s">
        <v>168</v>
      </c>
      <c r="C85" s="231"/>
      <c r="D85" s="231"/>
      <c r="E85" s="63"/>
      <c r="F85" s="48"/>
      <c r="G85" s="48"/>
    </row>
    <row r="86" spans="1:7" ht="15.75">
      <c r="A86" s="62">
        <v>1</v>
      </c>
      <c r="B86" s="77" t="s">
        <v>28</v>
      </c>
      <c r="C86" s="78"/>
      <c r="D86" s="78"/>
      <c r="E86" s="63"/>
      <c r="F86" s="48"/>
      <c r="G86" s="48"/>
    </row>
    <row r="87" spans="1:7" ht="25.5">
      <c r="A87" s="62"/>
      <c r="B87" s="51" t="s">
        <v>131</v>
      </c>
      <c r="C87" s="52" t="s">
        <v>132</v>
      </c>
      <c r="D87" s="81" t="s">
        <v>133</v>
      </c>
      <c r="E87" s="47">
        <f>SUM(E88:E91)</f>
        <v>132678</v>
      </c>
      <c r="F87" s="48"/>
      <c r="G87" s="48">
        <f t="shared" ref="G87:G93" si="1">E87+F87</f>
        <v>132678</v>
      </c>
    </row>
    <row r="88" spans="1:7" ht="15.75">
      <c r="A88" s="62"/>
      <c r="B88" s="51" t="s">
        <v>134</v>
      </c>
      <c r="C88" s="52" t="s">
        <v>132</v>
      </c>
      <c r="D88" s="81" t="s">
        <v>133</v>
      </c>
      <c r="E88" s="47">
        <v>1950</v>
      </c>
      <c r="F88" s="48"/>
      <c r="G88" s="48">
        <f t="shared" si="1"/>
        <v>1950</v>
      </c>
    </row>
    <row r="89" spans="1:7" ht="15.75">
      <c r="A89" s="62"/>
      <c r="B89" s="51" t="s">
        <v>135</v>
      </c>
      <c r="C89" s="52" t="s">
        <v>132</v>
      </c>
      <c r="D89" s="81" t="s">
        <v>133</v>
      </c>
      <c r="E89" s="47">
        <v>41980</v>
      </c>
      <c r="F89" s="48"/>
      <c r="G89" s="48">
        <f t="shared" si="1"/>
        <v>41980</v>
      </c>
    </row>
    <row r="90" spans="1:7" ht="15.75">
      <c r="A90" s="62"/>
      <c r="B90" s="51" t="s">
        <v>136</v>
      </c>
      <c r="C90" s="52" t="s">
        <v>132</v>
      </c>
      <c r="D90" s="81" t="s">
        <v>133</v>
      </c>
      <c r="E90" s="47">
        <v>83748</v>
      </c>
      <c r="F90" s="48"/>
      <c r="G90" s="48">
        <f t="shared" si="1"/>
        <v>83748</v>
      </c>
    </row>
    <row r="91" spans="1:7" ht="25.5">
      <c r="A91" s="62"/>
      <c r="B91" s="51" t="s">
        <v>137</v>
      </c>
      <c r="C91" s="52" t="s">
        <v>132</v>
      </c>
      <c r="D91" s="81" t="s">
        <v>133</v>
      </c>
      <c r="E91" s="47">
        <v>5000</v>
      </c>
      <c r="F91" s="48"/>
      <c r="G91" s="48">
        <f t="shared" si="1"/>
        <v>5000</v>
      </c>
    </row>
    <row r="92" spans="1:7" ht="15.75">
      <c r="A92" s="62"/>
      <c r="B92" s="51" t="s">
        <v>138</v>
      </c>
      <c r="C92" s="52" t="s">
        <v>139</v>
      </c>
      <c r="D92" s="81" t="s">
        <v>140</v>
      </c>
      <c r="E92" s="56">
        <v>341.6</v>
      </c>
      <c r="F92" s="48"/>
      <c r="G92" s="48">
        <f t="shared" si="1"/>
        <v>341.6</v>
      </c>
    </row>
    <row r="93" spans="1:7" ht="15.75">
      <c r="A93" s="62"/>
      <c r="B93" s="51" t="s">
        <v>141</v>
      </c>
      <c r="C93" s="52" t="s">
        <v>139</v>
      </c>
      <c r="D93" s="81" t="s">
        <v>140</v>
      </c>
      <c r="E93" s="56">
        <v>297.2</v>
      </c>
      <c r="F93" s="48"/>
      <c r="G93" s="48">
        <f t="shared" si="1"/>
        <v>297.2</v>
      </c>
    </row>
    <row r="94" spans="1:7" ht="15.75">
      <c r="A94" s="62">
        <v>2</v>
      </c>
      <c r="B94" s="77" t="s">
        <v>29</v>
      </c>
      <c r="C94" s="78"/>
      <c r="D94" s="78"/>
      <c r="E94" s="47"/>
      <c r="F94" s="48"/>
      <c r="G94" s="48"/>
    </row>
    <row r="95" spans="1:7" ht="15.75">
      <c r="A95" s="62"/>
      <c r="B95" s="51" t="s">
        <v>142</v>
      </c>
      <c r="C95" s="52" t="s">
        <v>143</v>
      </c>
      <c r="D95" s="52" t="s">
        <v>144</v>
      </c>
      <c r="E95" s="47">
        <v>60</v>
      </c>
      <c r="F95" s="48"/>
      <c r="G95" s="48">
        <f t="shared" ref="G95:G112" si="2">E95+F95</f>
        <v>60</v>
      </c>
    </row>
    <row r="96" spans="1:7" ht="15.75">
      <c r="A96" s="62"/>
      <c r="B96" s="51" t="s">
        <v>145</v>
      </c>
      <c r="C96" s="52" t="s">
        <v>146</v>
      </c>
      <c r="D96" s="52" t="s">
        <v>144</v>
      </c>
      <c r="E96" s="47">
        <v>8000</v>
      </c>
      <c r="F96" s="48"/>
      <c r="G96" s="48">
        <f t="shared" si="2"/>
        <v>8000</v>
      </c>
    </row>
    <row r="97" spans="1:7" ht="25.5">
      <c r="A97" s="62"/>
      <c r="B97" s="51" t="s">
        <v>147</v>
      </c>
      <c r="C97" s="52" t="s">
        <v>143</v>
      </c>
      <c r="D97" s="52" t="s">
        <v>144</v>
      </c>
      <c r="E97" s="47">
        <v>5500</v>
      </c>
      <c r="F97" s="48"/>
      <c r="G97" s="48">
        <f t="shared" si="2"/>
        <v>5500</v>
      </c>
    </row>
    <row r="98" spans="1:7" ht="15.75">
      <c r="A98" s="62">
        <v>3</v>
      </c>
      <c r="B98" s="77" t="s">
        <v>30</v>
      </c>
      <c r="C98" s="78" t="s">
        <v>86</v>
      </c>
      <c r="D98" s="78" t="s">
        <v>86</v>
      </c>
      <c r="E98" s="47" t="s">
        <v>86</v>
      </c>
      <c r="F98" s="48"/>
      <c r="G98" s="48"/>
    </row>
    <row r="99" spans="1:7" ht="26.25">
      <c r="A99" s="62"/>
      <c r="B99" s="58" t="s">
        <v>148</v>
      </c>
      <c r="C99" s="59" t="s">
        <v>149</v>
      </c>
      <c r="D99" s="71" t="s">
        <v>150</v>
      </c>
      <c r="E99" s="47">
        <v>0.17599999999999999</v>
      </c>
      <c r="F99" s="48"/>
      <c r="G99" s="48">
        <f t="shared" si="2"/>
        <v>0.17599999999999999</v>
      </c>
    </row>
    <row r="100" spans="1:7" ht="26.25">
      <c r="A100" s="62"/>
      <c r="B100" s="58" t="s">
        <v>151</v>
      </c>
      <c r="C100" s="59" t="s">
        <v>152</v>
      </c>
      <c r="D100" s="71" t="s">
        <v>150</v>
      </c>
      <c r="E100" s="47">
        <v>23.42</v>
      </c>
      <c r="F100" s="48"/>
      <c r="G100" s="48">
        <f t="shared" si="2"/>
        <v>23.42</v>
      </c>
    </row>
    <row r="101" spans="1:7" ht="29.25">
      <c r="A101" s="62"/>
      <c r="B101" s="55" t="s">
        <v>153</v>
      </c>
      <c r="C101" s="52" t="s">
        <v>154</v>
      </c>
      <c r="D101" s="71" t="s">
        <v>150</v>
      </c>
      <c r="E101" s="47">
        <v>18.510000000000002</v>
      </c>
      <c r="F101" s="48"/>
      <c r="G101" s="48">
        <f t="shared" si="2"/>
        <v>18.510000000000002</v>
      </c>
    </row>
    <row r="102" spans="1:7" ht="15.75">
      <c r="A102" s="62">
        <v>4</v>
      </c>
      <c r="B102" s="77" t="s">
        <v>31</v>
      </c>
      <c r="C102" s="78"/>
      <c r="D102" s="78"/>
      <c r="E102" s="47"/>
      <c r="F102" s="48"/>
      <c r="G102" s="48"/>
    </row>
    <row r="103" spans="1:7" ht="25.5">
      <c r="A103" s="62"/>
      <c r="B103" s="51" t="s">
        <v>155</v>
      </c>
      <c r="C103" s="52" t="s">
        <v>130</v>
      </c>
      <c r="D103" s="71" t="s">
        <v>150</v>
      </c>
      <c r="E103" s="47">
        <v>100</v>
      </c>
      <c r="F103" s="48"/>
      <c r="G103" s="48">
        <f t="shared" si="2"/>
        <v>100</v>
      </c>
    </row>
    <row r="104" spans="1:7" ht="15.75">
      <c r="A104" s="62"/>
      <c r="B104" s="82" t="s">
        <v>175</v>
      </c>
      <c r="C104" s="78"/>
      <c r="D104" s="78"/>
      <c r="E104" s="47"/>
      <c r="F104" s="48"/>
      <c r="G104" s="48"/>
    </row>
    <row r="105" spans="1:7" ht="15.75">
      <c r="A105" s="62">
        <v>1</v>
      </c>
      <c r="B105" s="77" t="s">
        <v>28</v>
      </c>
      <c r="C105" s="78"/>
      <c r="D105" s="78"/>
      <c r="E105" s="47"/>
      <c r="F105" s="48"/>
      <c r="G105" s="48"/>
    </row>
    <row r="106" spans="1:7" ht="15.75">
      <c r="A106" s="62"/>
      <c r="B106" s="55" t="s">
        <v>156</v>
      </c>
      <c r="C106" s="52" t="s">
        <v>132</v>
      </c>
      <c r="D106" s="71" t="s">
        <v>157</v>
      </c>
      <c r="E106" s="47">
        <v>2102</v>
      </c>
      <c r="F106" s="48"/>
      <c r="G106" s="48">
        <f t="shared" si="2"/>
        <v>2102</v>
      </c>
    </row>
    <row r="107" spans="1:7" ht="15.75">
      <c r="A107" s="62">
        <v>2</v>
      </c>
      <c r="B107" s="77" t="s">
        <v>29</v>
      </c>
      <c r="C107" s="78"/>
      <c r="D107" s="78"/>
      <c r="E107" s="47"/>
      <c r="F107" s="48"/>
      <c r="G107" s="48"/>
    </row>
    <row r="108" spans="1:7" ht="26.25">
      <c r="A108" s="62"/>
      <c r="B108" s="55" t="s">
        <v>158</v>
      </c>
      <c r="C108" s="52" t="s">
        <v>132</v>
      </c>
      <c r="D108" s="71" t="s">
        <v>157</v>
      </c>
      <c r="E108" s="65">
        <v>1</v>
      </c>
      <c r="F108" s="48"/>
      <c r="G108" s="66">
        <f t="shared" si="2"/>
        <v>1</v>
      </c>
    </row>
    <row r="109" spans="1:7" ht="15.75">
      <c r="A109" s="62">
        <v>3</v>
      </c>
      <c r="B109" s="77" t="s">
        <v>30</v>
      </c>
      <c r="C109" s="78"/>
      <c r="D109" s="78"/>
      <c r="E109" s="47"/>
      <c r="F109" s="48"/>
      <c r="G109" s="48"/>
    </row>
    <row r="110" spans="1:7" ht="26.25">
      <c r="A110" s="62"/>
      <c r="B110" s="55" t="s">
        <v>159</v>
      </c>
      <c r="C110" s="52" t="s">
        <v>132</v>
      </c>
      <c r="D110" s="71" t="s">
        <v>128</v>
      </c>
      <c r="E110" s="47">
        <v>2102</v>
      </c>
      <c r="F110" s="48"/>
      <c r="G110" s="48">
        <f t="shared" si="2"/>
        <v>2102</v>
      </c>
    </row>
    <row r="111" spans="1:7" ht="15.75">
      <c r="A111" s="62">
        <v>4</v>
      </c>
      <c r="B111" s="77" t="s">
        <v>31</v>
      </c>
      <c r="C111" s="78"/>
      <c r="D111" s="78"/>
      <c r="E111" s="47"/>
      <c r="F111" s="48"/>
      <c r="G111" s="48"/>
    </row>
    <row r="112" spans="1:7" ht="26.25">
      <c r="A112" s="62"/>
      <c r="B112" s="55" t="s">
        <v>160</v>
      </c>
      <c r="C112" s="52" t="s">
        <v>132</v>
      </c>
      <c r="D112" s="71" t="s">
        <v>150</v>
      </c>
      <c r="E112" s="47">
        <v>100</v>
      </c>
      <c r="F112" s="48"/>
      <c r="G112" s="48">
        <f t="shared" si="2"/>
        <v>100</v>
      </c>
    </row>
    <row r="113" spans="1:7" ht="29.25" customHeight="1">
      <c r="A113" s="62"/>
      <c r="B113" s="83" t="s">
        <v>174</v>
      </c>
      <c r="C113" s="84"/>
      <c r="D113" s="84"/>
      <c r="E113" s="84"/>
      <c r="F113" s="48"/>
      <c r="G113" s="48"/>
    </row>
    <row r="114" spans="1:7" ht="21" customHeight="1">
      <c r="A114" s="62"/>
      <c r="B114" s="232" t="s">
        <v>169</v>
      </c>
      <c r="C114" s="231"/>
      <c r="D114" s="231"/>
      <c r="E114" s="48"/>
      <c r="F114" s="48"/>
      <c r="G114" s="48"/>
    </row>
    <row r="115" spans="1:7" ht="15.75">
      <c r="A115" s="62">
        <v>1</v>
      </c>
      <c r="B115" s="77" t="s">
        <v>28</v>
      </c>
      <c r="C115" s="78"/>
      <c r="D115" s="78"/>
      <c r="E115" s="48"/>
      <c r="F115" s="48"/>
      <c r="G115" s="48"/>
    </row>
    <row r="116" spans="1:7" ht="15.75">
      <c r="A116" s="62"/>
      <c r="B116" s="55" t="s">
        <v>156</v>
      </c>
      <c r="C116" s="52" t="s">
        <v>132</v>
      </c>
      <c r="D116" s="71" t="s">
        <v>161</v>
      </c>
      <c r="E116" s="48"/>
      <c r="F116" s="63">
        <v>198000</v>
      </c>
      <c r="G116" s="48">
        <f t="shared" ref="G116:G124" si="3">E116+F116</f>
        <v>198000</v>
      </c>
    </row>
    <row r="117" spans="1:7" ht="15.75">
      <c r="A117" s="62">
        <v>2</v>
      </c>
      <c r="B117" s="77" t="s">
        <v>29</v>
      </c>
      <c r="C117" s="78"/>
      <c r="D117" s="78"/>
      <c r="E117" s="48"/>
      <c r="F117" s="63"/>
      <c r="G117" s="48"/>
    </row>
    <row r="118" spans="1:7" ht="26.25">
      <c r="A118" s="62"/>
      <c r="B118" s="55" t="s">
        <v>162</v>
      </c>
      <c r="C118" s="52" t="s">
        <v>115</v>
      </c>
      <c r="D118" s="71" t="s">
        <v>118</v>
      </c>
      <c r="E118" s="48"/>
      <c r="F118" s="86">
        <v>5</v>
      </c>
      <c r="G118" s="66">
        <f t="shared" si="3"/>
        <v>5</v>
      </c>
    </row>
    <row r="119" spans="1:7" ht="26.25">
      <c r="A119" s="62"/>
      <c r="B119" s="55" t="s">
        <v>163</v>
      </c>
      <c r="C119" s="52" t="s">
        <v>115</v>
      </c>
      <c r="D119" s="71" t="s">
        <v>118</v>
      </c>
      <c r="E119" s="48"/>
      <c r="F119" s="86">
        <v>4</v>
      </c>
      <c r="G119" s="66" t="s">
        <v>86</v>
      </c>
    </row>
    <row r="120" spans="1:7" ht="15.75">
      <c r="A120" s="62">
        <v>3</v>
      </c>
      <c r="B120" s="49" t="s">
        <v>30</v>
      </c>
      <c r="C120" s="54"/>
      <c r="D120" s="54"/>
      <c r="E120" s="48"/>
      <c r="F120" s="63"/>
      <c r="G120" s="48"/>
    </row>
    <row r="121" spans="1:7" ht="26.25">
      <c r="A121" s="62"/>
      <c r="B121" s="55" t="s">
        <v>164</v>
      </c>
      <c r="C121" s="52" t="s">
        <v>132</v>
      </c>
      <c r="D121" s="71" t="s">
        <v>128</v>
      </c>
      <c r="E121" s="48"/>
      <c r="F121" s="63">
        <v>27600</v>
      </c>
      <c r="G121" s="48">
        <f t="shared" si="3"/>
        <v>27600</v>
      </c>
    </row>
    <row r="122" spans="1:7" ht="26.25">
      <c r="A122" s="62"/>
      <c r="B122" s="55" t="s">
        <v>165</v>
      </c>
      <c r="C122" s="52" t="s">
        <v>132</v>
      </c>
      <c r="D122" s="71" t="s">
        <v>128</v>
      </c>
      <c r="E122" s="48"/>
      <c r="F122" s="63">
        <v>15000</v>
      </c>
      <c r="G122" s="48">
        <f t="shared" si="3"/>
        <v>15000</v>
      </c>
    </row>
    <row r="123" spans="1:7" ht="15.75">
      <c r="A123" s="62">
        <v>4</v>
      </c>
      <c r="B123" s="53" t="s">
        <v>31</v>
      </c>
      <c r="C123" s="54"/>
      <c r="D123" s="54"/>
      <c r="E123" s="48"/>
      <c r="F123" s="63"/>
      <c r="G123" s="48"/>
    </row>
    <row r="124" spans="1:7" ht="15.75">
      <c r="A124" s="62"/>
      <c r="B124" s="60" t="s">
        <v>166</v>
      </c>
      <c r="C124" s="57" t="s">
        <v>132</v>
      </c>
      <c r="D124" s="72" t="s">
        <v>150</v>
      </c>
      <c r="E124" s="48"/>
      <c r="F124" s="63">
        <f>F116</f>
        <v>198000</v>
      </c>
      <c r="G124" s="48">
        <f t="shared" si="3"/>
        <v>198000</v>
      </c>
    </row>
    <row r="125" spans="1:7" ht="15.75">
      <c r="A125" s="1"/>
    </row>
    <row r="126" spans="1:7" ht="15.75">
      <c r="A126" s="1"/>
    </row>
    <row r="127" spans="1:7" ht="15.75" customHeight="1">
      <c r="A127" s="243" t="s">
        <v>170</v>
      </c>
      <c r="B127" s="243"/>
      <c r="C127" s="243"/>
      <c r="D127" s="24"/>
    </row>
    <row r="128" spans="1:7" ht="23.25" customHeight="1">
      <c r="A128" s="243"/>
      <c r="B128" s="243"/>
      <c r="C128" s="243"/>
      <c r="D128" s="23"/>
      <c r="E128" s="6"/>
      <c r="F128" s="244" t="s">
        <v>171</v>
      </c>
      <c r="G128" s="244"/>
    </row>
    <row r="129" spans="1:7" ht="15.75">
      <c r="A129" s="3"/>
      <c r="B129" s="22"/>
      <c r="D129" s="19" t="s">
        <v>32</v>
      </c>
      <c r="F129" s="239" t="s">
        <v>54</v>
      </c>
      <c r="G129" s="239"/>
    </row>
    <row r="130" spans="1:7" ht="15.75" customHeight="1">
      <c r="A130" s="240" t="s">
        <v>33</v>
      </c>
      <c r="B130" s="240"/>
      <c r="C130" s="22"/>
      <c r="D130" s="22"/>
    </row>
    <row r="131" spans="1:7" ht="15.75">
      <c r="A131" s="248" t="s">
        <v>172</v>
      </c>
      <c r="B131" s="248"/>
      <c r="C131" s="248"/>
      <c r="D131" s="22"/>
    </row>
    <row r="132" spans="1:7" ht="45.75" customHeight="1">
      <c r="A132" s="243" t="s">
        <v>179</v>
      </c>
      <c r="B132" s="240"/>
      <c r="C132" s="240"/>
      <c r="D132" s="23"/>
      <c r="E132" s="6"/>
      <c r="F132" s="244" t="s">
        <v>178</v>
      </c>
      <c r="G132" s="244"/>
    </row>
    <row r="133" spans="1:7" ht="15.75">
      <c r="A133" s="24"/>
      <c r="B133" s="22"/>
      <c r="C133" s="22"/>
      <c r="D133" s="19" t="s">
        <v>32</v>
      </c>
      <c r="F133" s="239" t="s">
        <v>54</v>
      </c>
      <c r="G133" s="239"/>
    </row>
    <row r="134" spans="1:7">
      <c r="A134" s="12" t="s">
        <v>52</v>
      </c>
    </row>
    <row r="135" spans="1:7">
      <c r="A135" s="13" t="s">
        <v>53</v>
      </c>
    </row>
  </sheetData>
  <mergeCells count="44"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D17:F17"/>
    <mergeCell ref="D19:F19"/>
    <mergeCell ref="A56:B56"/>
    <mergeCell ref="E21:F21"/>
    <mergeCell ref="B28:G28"/>
    <mergeCell ref="E22:F22"/>
    <mergeCell ref="A132:C132"/>
    <mergeCell ref="F132:G132"/>
    <mergeCell ref="F133:G133"/>
    <mergeCell ref="A48:B48"/>
    <mergeCell ref="A50:A51"/>
    <mergeCell ref="B50:G50"/>
    <mergeCell ref="B58:G58"/>
    <mergeCell ref="A127:C128"/>
    <mergeCell ref="F128:G128"/>
    <mergeCell ref="A131:C131"/>
    <mergeCell ref="F129:G129"/>
    <mergeCell ref="B23:G23"/>
    <mergeCell ref="B24:G24"/>
    <mergeCell ref="B25:G25"/>
    <mergeCell ref="B27:G27"/>
    <mergeCell ref="A130:B130"/>
    <mergeCell ref="B31:G31"/>
    <mergeCell ref="B33:G33"/>
    <mergeCell ref="B34:G34"/>
    <mergeCell ref="B35:G35"/>
    <mergeCell ref="B62:E62"/>
    <mergeCell ref="B85:D85"/>
    <mergeCell ref="B114:D114"/>
    <mergeCell ref="A18:C18"/>
    <mergeCell ref="D18:E18"/>
    <mergeCell ref="A20:C20"/>
    <mergeCell ref="D20:E20"/>
    <mergeCell ref="B42:E42"/>
    <mergeCell ref="B46:E46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75"/>
  <sheetViews>
    <sheetView topLeftCell="A4" zoomScaleNormal="100" workbookViewId="0">
      <selection activeCell="S13" sqref="S13"/>
    </sheetView>
  </sheetViews>
  <sheetFormatPr defaultColWidth="9.125" defaultRowHeight="15.75"/>
  <cols>
    <col min="1" max="1" width="4.375" style="14" customWidth="1"/>
    <col min="2" max="2" width="12.25" style="14" customWidth="1"/>
    <col min="3" max="3" width="11.375" style="14" customWidth="1"/>
    <col min="4" max="4" width="9.125" style="14"/>
    <col min="5" max="13" width="13" style="14" customWidth="1"/>
    <col min="14" max="16384" width="9.125" style="14"/>
  </cols>
  <sheetData>
    <row r="1" spans="1:13" ht="15.75" customHeight="1">
      <c r="J1" s="187" t="s">
        <v>73</v>
      </c>
      <c r="K1" s="187"/>
      <c r="L1" s="187"/>
      <c r="M1" s="187"/>
    </row>
    <row r="2" spans="1:13">
      <c r="J2" s="187"/>
      <c r="K2" s="187"/>
      <c r="L2" s="187"/>
      <c r="M2" s="187"/>
    </row>
    <row r="3" spans="1:13">
      <c r="J3" s="187"/>
      <c r="K3" s="187"/>
      <c r="L3" s="187"/>
      <c r="M3" s="187"/>
    </row>
    <row r="4" spans="1:13">
      <c r="J4" s="187"/>
      <c r="K4" s="187"/>
      <c r="L4" s="187"/>
      <c r="M4" s="187"/>
    </row>
    <row r="5" spans="1:13">
      <c r="A5" s="248" t="s">
        <v>37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</row>
    <row r="6" spans="1:13">
      <c r="A6" s="248" t="s">
        <v>55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</row>
    <row r="7" spans="1:13">
      <c r="A7" s="247" t="s">
        <v>4</v>
      </c>
      <c r="B7" s="9"/>
      <c r="C7" s="7"/>
      <c r="E7" s="256"/>
      <c r="F7" s="256"/>
      <c r="G7" s="256"/>
      <c r="H7" s="256"/>
      <c r="I7" s="256"/>
      <c r="J7" s="256"/>
      <c r="K7" s="256"/>
      <c r="L7" s="256"/>
      <c r="M7" s="256"/>
    </row>
    <row r="8" spans="1:13" ht="15" customHeight="1">
      <c r="A8" s="247"/>
      <c r="B8" s="25" t="s">
        <v>46</v>
      </c>
      <c r="C8" s="34"/>
      <c r="D8" s="35"/>
      <c r="E8" s="257" t="s">
        <v>35</v>
      </c>
      <c r="F8" s="257"/>
      <c r="G8" s="257"/>
      <c r="H8" s="257"/>
      <c r="I8" s="257"/>
      <c r="J8" s="257"/>
      <c r="K8" s="257"/>
      <c r="L8" s="257"/>
      <c r="M8" s="257"/>
    </row>
    <row r="9" spans="1:13">
      <c r="A9" s="247" t="s">
        <v>5</v>
      </c>
      <c r="B9" s="9"/>
      <c r="C9" s="7"/>
      <c r="E9" s="256"/>
      <c r="F9" s="256"/>
      <c r="G9" s="256"/>
      <c r="H9" s="256"/>
      <c r="I9" s="256"/>
      <c r="J9" s="256"/>
      <c r="K9" s="256"/>
      <c r="L9" s="256"/>
      <c r="M9" s="256"/>
    </row>
    <row r="10" spans="1:13" ht="15" customHeight="1">
      <c r="A10" s="247"/>
      <c r="B10" s="25" t="s">
        <v>46</v>
      </c>
      <c r="C10" s="34"/>
      <c r="D10" s="35"/>
      <c r="E10" s="258" t="s">
        <v>34</v>
      </c>
      <c r="F10" s="258"/>
      <c r="G10" s="258"/>
      <c r="H10" s="258"/>
      <c r="I10" s="258"/>
      <c r="J10" s="258"/>
      <c r="K10" s="258"/>
      <c r="L10" s="258"/>
      <c r="M10" s="258"/>
    </row>
    <row r="11" spans="1:13">
      <c r="A11" s="247" t="s">
        <v>6</v>
      </c>
      <c r="B11" s="9"/>
      <c r="C11" s="9"/>
      <c r="E11" s="256"/>
      <c r="F11" s="256"/>
      <c r="G11" s="256"/>
      <c r="H11" s="256"/>
      <c r="I11" s="256"/>
      <c r="J11" s="256"/>
      <c r="K11" s="256"/>
      <c r="L11" s="256"/>
      <c r="M11" s="256"/>
    </row>
    <row r="12" spans="1:13" ht="15" customHeight="1">
      <c r="A12" s="247"/>
      <c r="B12" s="25" t="s">
        <v>46</v>
      </c>
      <c r="C12" s="4" t="s">
        <v>7</v>
      </c>
      <c r="D12" s="35"/>
      <c r="E12" s="257" t="s">
        <v>36</v>
      </c>
      <c r="F12" s="257"/>
      <c r="G12" s="257"/>
      <c r="H12" s="257"/>
      <c r="I12" s="257"/>
      <c r="J12" s="257"/>
      <c r="K12" s="257"/>
      <c r="L12" s="257"/>
      <c r="M12" s="257"/>
    </row>
    <row r="13" spans="1:13" ht="19.5" customHeight="1">
      <c r="A13" s="259" t="s">
        <v>56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</row>
    <row r="14" spans="1:13">
      <c r="A14" s="1"/>
    </row>
    <row r="15" spans="1:13" ht="31.5">
      <c r="A15" s="8" t="s">
        <v>45</v>
      </c>
      <c r="B15" s="241" t="s">
        <v>48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</row>
    <row r="16" spans="1:13">
      <c r="A16" s="8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</row>
    <row r="17" spans="1:26">
      <c r="A17" s="8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</row>
    <row r="18" spans="1:26">
      <c r="A18" s="1"/>
    </row>
    <row r="19" spans="1:26">
      <c r="A19" s="15" t="s">
        <v>57</v>
      </c>
    </row>
    <row r="20" spans="1:26">
      <c r="A20" s="7"/>
    </row>
    <row r="21" spans="1:26">
      <c r="A21" s="15" t="s">
        <v>58</v>
      </c>
    </row>
    <row r="22" spans="1:26">
      <c r="A22" s="1"/>
    </row>
    <row r="23" spans="1:26" ht="32.25" customHeight="1">
      <c r="A23" s="8" t="s">
        <v>45</v>
      </c>
      <c r="B23" s="241" t="s">
        <v>13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</row>
    <row r="24" spans="1:26">
      <c r="A24" s="8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</row>
    <row r="25" spans="1:26">
      <c r="A25" s="8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</row>
    <row r="26" spans="1:26">
      <c r="A26" s="1"/>
    </row>
    <row r="27" spans="1:26">
      <c r="A27" s="15" t="s">
        <v>59</v>
      </c>
    </row>
    <row r="28" spans="1:26" ht="15.75" customHeight="1">
      <c r="B28" s="26"/>
      <c r="L28" s="26" t="s">
        <v>50</v>
      </c>
    </row>
    <row r="29" spans="1:26">
      <c r="A29" s="1"/>
    </row>
    <row r="30" spans="1:26" ht="30" customHeight="1">
      <c r="A30" s="241" t="s">
        <v>45</v>
      </c>
      <c r="B30" s="241" t="s">
        <v>60</v>
      </c>
      <c r="C30" s="241"/>
      <c r="D30" s="241"/>
      <c r="E30" s="241" t="s">
        <v>38</v>
      </c>
      <c r="F30" s="241"/>
      <c r="G30" s="241"/>
      <c r="H30" s="241" t="s">
        <v>61</v>
      </c>
      <c r="I30" s="241"/>
      <c r="J30" s="241"/>
      <c r="K30" s="241" t="s">
        <v>39</v>
      </c>
      <c r="L30" s="241"/>
      <c r="M30" s="241"/>
      <c r="R30" s="255"/>
      <c r="S30" s="255"/>
      <c r="T30" s="255"/>
      <c r="U30" s="255"/>
      <c r="V30" s="255"/>
      <c r="W30" s="255"/>
      <c r="X30" s="255"/>
      <c r="Y30" s="255"/>
      <c r="Z30" s="255"/>
    </row>
    <row r="31" spans="1:26" ht="33" customHeight="1">
      <c r="A31" s="241"/>
      <c r="B31" s="241"/>
      <c r="C31" s="241"/>
      <c r="D31" s="241"/>
      <c r="E31" s="8" t="s">
        <v>40</v>
      </c>
      <c r="F31" s="8" t="s">
        <v>41</v>
      </c>
      <c r="G31" s="8" t="s">
        <v>42</v>
      </c>
      <c r="H31" s="8" t="s">
        <v>40</v>
      </c>
      <c r="I31" s="8" t="s">
        <v>41</v>
      </c>
      <c r="J31" s="8" t="s">
        <v>42</v>
      </c>
      <c r="K31" s="8" t="s">
        <v>40</v>
      </c>
      <c r="L31" s="8" t="s">
        <v>41</v>
      </c>
      <c r="M31" s="8" t="s">
        <v>42</v>
      </c>
      <c r="R31" s="16"/>
      <c r="S31" s="16"/>
      <c r="T31" s="16"/>
      <c r="U31" s="16"/>
      <c r="V31" s="16"/>
      <c r="W31" s="16"/>
      <c r="X31" s="16"/>
      <c r="Y31" s="16"/>
      <c r="Z31" s="16"/>
    </row>
    <row r="32" spans="1:26">
      <c r="A32" s="8">
        <v>1</v>
      </c>
      <c r="B32" s="241">
        <v>2</v>
      </c>
      <c r="C32" s="241"/>
      <c r="D32" s="241"/>
      <c r="E32" s="8">
        <v>3</v>
      </c>
      <c r="F32" s="8">
        <v>4</v>
      </c>
      <c r="G32" s="8">
        <v>5</v>
      </c>
      <c r="H32" s="8">
        <v>6</v>
      </c>
      <c r="I32" s="8">
        <v>7</v>
      </c>
      <c r="J32" s="8">
        <v>8</v>
      </c>
      <c r="K32" s="8">
        <v>9</v>
      </c>
      <c r="L32" s="8">
        <v>10</v>
      </c>
      <c r="M32" s="8">
        <v>11</v>
      </c>
      <c r="R32" s="16"/>
      <c r="S32" s="16"/>
      <c r="T32" s="16"/>
      <c r="U32" s="16"/>
      <c r="V32" s="16"/>
      <c r="W32" s="16"/>
      <c r="X32" s="16"/>
      <c r="Y32" s="16"/>
      <c r="Z32" s="16"/>
    </row>
    <row r="33" spans="1:26">
      <c r="A33" s="8"/>
      <c r="B33" s="241" t="s">
        <v>19</v>
      </c>
      <c r="C33" s="241"/>
      <c r="D33" s="241"/>
      <c r="E33" s="8"/>
      <c r="F33" s="8"/>
      <c r="G33" s="8"/>
      <c r="H33" s="8"/>
      <c r="I33" s="8"/>
      <c r="J33" s="8"/>
      <c r="K33" s="8"/>
      <c r="L33" s="8"/>
      <c r="M33" s="8"/>
      <c r="R33" s="16"/>
      <c r="S33" s="16"/>
      <c r="T33" s="16"/>
      <c r="U33" s="16"/>
      <c r="V33" s="16"/>
      <c r="W33" s="16"/>
      <c r="X33" s="16"/>
      <c r="Y33" s="16"/>
      <c r="Z33" s="16"/>
    </row>
    <row r="34" spans="1:26">
      <c r="A34" s="8"/>
      <c r="B34" s="241"/>
      <c r="C34" s="241"/>
      <c r="D34" s="241"/>
      <c r="E34" s="8"/>
      <c r="F34" s="8"/>
      <c r="G34" s="8"/>
      <c r="H34" s="8"/>
      <c r="I34" s="8"/>
      <c r="J34" s="8"/>
      <c r="K34" s="8"/>
      <c r="L34" s="8"/>
      <c r="M34" s="8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32.25" customHeight="1">
      <c r="A35" s="262" t="s">
        <v>62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</row>
    <row r="36" spans="1:26">
      <c r="A36" s="1"/>
    </row>
    <row r="37" spans="1:26" ht="33" customHeight="1">
      <c r="A37" s="240" t="s">
        <v>63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</row>
    <row r="38" spans="1:26">
      <c r="K38" s="7" t="s">
        <v>50</v>
      </c>
    </row>
    <row r="39" spans="1:26">
      <c r="A39" s="1"/>
    </row>
    <row r="40" spans="1:26" ht="31.5" customHeight="1">
      <c r="A40" s="241" t="s">
        <v>12</v>
      </c>
      <c r="B40" s="241" t="s">
        <v>64</v>
      </c>
      <c r="C40" s="241"/>
      <c r="D40" s="241"/>
      <c r="E40" s="241" t="s">
        <v>38</v>
      </c>
      <c r="F40" s="241"/>
      <c r="G40" s="241"/>
      <c r="H40" s="241" t="s">
        <v>61</v>
      </c>
      <c r="I40" s="241"/>
      <c r="J40" s="241"/>
      <c r="K40" s="241" t="s">
        <v>39</v>
      </c>
      <c r="L40" s="241"/>
      <c r="M40" s="241"/>
    </row>
    <row r="41" spans="1:26" ht="33.75" customHeight="1">
      <c r="A41" s="241"/>
      <c r="B41" s="241"/>
      <c r="C41" s="241"/>
      <c r="D41" s="241"/>
      <c r="E41" s="8" t="s">
        <v>40</v>
      </c>
      <c r="F41" s="8" t="s">
        <v>41</v>
      </c>
      <c r="G41" s="8" t="s">
        <v>42</v>
      </c>
      <c r="H41" s="8" t="s">
        <v>40</v>
      </c>
      <c r="I41" s="8" t="s">
        <v>41</v>
      </c>
      <c r="J41" s="8" t="s">
        <v>42</v>
      </c>
      <c r="K41" s="8" t="s">
        <v>40</v>
      </c>
      <c r="L41" s="8" t="s">
        <v>41</v>
      </c>
      <c r="M41" s="8" t="s">
        <v>42</v>
      </c>
    </row>
    <row r="42" spans="1:26">
      <c r="A42" s="8">
        <v>1</v>
      </c>
      <c r="B42" s="241">
        <v>2</v>
      </c>
      <c r="C42" s="241"/>
      <c r="D42" s="241"/>
      <c r="E42" s="8">
        <v>3</v>
      </c>
      <c r="F42" s="8">
        <v>4</v>
      </c>
      <c r="G42" s="8">
        <v>5</v>
      </c>
      <c r="H42" s="8">
        <v>6</v>
      </c>
      <c r="I42" s="8">
        <v>7</v>
      </c>
      <c r="J42" s="8">
        <v>8</v>
      </c>
      <c r="K42" s="8">
        <v>9</v>
      </c>
      <c r="L42" s="8">
        <v>10</v>
      </c>
      <c r="M42" s="8">
        <v>11</v>
      </c>
    </row>
    <row r="43" spans="1:26">
      <c r="A43" s="8"/>
      <c r="B43" s="241"/>
      <c r="C43" s="241"/>
      <c r="D43" s="241"/>
      <c r="E43" s="8"/>
      <c r="F43" s="8"/>
      <c r="G43" s="8"/>
      <c r="H43" s="8"/>
      <c r="I43" s="8"/>
      <c r="J43" s="8"/>
      <c r="K43" s="8"/>
      <c r="L43" s="8"/>
      <c r="M43" s="8"/>
    </row>
    <row r="44" spans="1:26">
      <c r="A44" s="1"/>
    </row>
    <row r="45" spans="1:26">
      <c r="A45" s="15" t="s">
        <v>65</v>
      </c>
    </row>
    <row r="46" spans="1:26">
      <c r="A46" s="1"/>
    </row>
    <row r="47" spans="1:26" ht="53.25" customHeight="1">
      <c r="A47" s="241" t="s">
        <v>12</v>
      </c>
      <c r="B47" s="241" t="s">
        <v>43</v>
      </c>
      <c r="C47" s="241" t="s">
        <v>26</v>
      </c>
      <c r="D47" s="241" t="s">
        <v>27</v>
      </c>
      <c r="E47" s="241" t="s">
        <v>38</v>
      </c>
      <c r="F47" s="241"/>
      <c r="G47" s="241"/>
      <c r="H47" s="241" t="s">
        <v>66</v>
      </c>
      <c r="I47" s="241"/>
      <c r="J47" s="241"/>
      <c r="K47" s="241" t="s">
        <v>39</v>
      </c>
      <c r="L47" s="241"/>
      <c r="M47" s="241"/>
    </row>
    <row r="48" spans="1:26" ht="30.75" customHeight="1">
      <c r="A48" s="241"/>
      <c r="B48" s="241"/>
      <c r="C48" s="241"/>
      <c r="D48" s="241"/>
      <c r="E48" s="8" t="s">
        <v>40</v>
      </c>
      <c r="F48" s="8" t="s">
        <v>41</v>
      </c>
      <c r="G48" s="8" t="s">
        <v>42</v>
      </c>
      <c r="H48" s="8" t="s">
        <v>40</v>
      </c>
      <c r="I48" s="8" t="s">
        <v>41</v>
      </c>
      <c r="J48" s="8" t="s">
        <v>42</v>
      </c>
      <c r="K48" s="8" t="s">
        <v>40</v>
      </c>
      <c r="L48" s="8" t="s">
        <v>41</v>
      </c>
      <c r="M48" s="8" t="s">
        <v>42</v>
      </c>
    </row>
    <row r="49" spans="1:13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8">
        <v>6</v>
      </c>
      <c r="G49" s="8">
        <v>7</v>
      </c>
      <c r="H49" s="8">
        <v>8</v>
      </c>
      <c r="I49" s="8">
        <v>9</v>
      </c>
      <c r="J49" s="8">
        <v>10</v>
      </c>
      <c r="K49" s="8">
        <v>11</v>
      </c>
      <c r="L49" s="8">
        <v>12</v>
      </c>
      <c r="M49" s="8">
        <v>13</v>
      </c>
    </row>
    <row r="50" spans="1:13">
      <c r="A50" s="8">
        <v>1</v>
      </c>
      <c r="B50" s="8" t="s">
        <v>28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241" t="s">
        <v>67</v>
      </c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</row>
    <row r="54" spans="1:13">
      <c r="A54" s="8">
        <v>2</v>
      </c>
      <c r="B54" s="8" t="s">
        <v>29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241" t="s">
        <v>67</v>
      </c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</row>
    <row r="58" spans="1:13">
      <c r="A58" s="8">
        <v>3</v>
      </c>
      <c r="B58" s="8" t="s">
        <v>30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241" t="s">
        <v>67</v>
      </c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</row>
    <row r="62" spans="1:13">
      <c r="A62" s="8">
        <v>4</v>
      </c>
      <c r="B62" s="8" t="s">
        <v>31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241" t="s">
        <v>67</v>
      </c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</row>
    <row r="66" spans="1:13">
      <c r="A66" s="241" t="s">
        <v>44</v>
      </c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</row>
    <row r="67" spans="1:13">
      <c r="A67" s="1"/>
    </row>
    <row r="68" spans="1:13" ht="19.5" customHeight="1">
      <c r="A68" s="15" t="s">
        <v>68</v>
      </c>
      <c r="B68" s="15"/>
      <c r="C68" s="15"/>
      <c r="D68" s="15"/>
    </row>
    <row r="69" spans="1:13" ht="6.75" customHeight="1">
      <c r="A69" s="259" t="s">
        <v>69</v>
      </c>
      <c r="B69" s="259"/>
      <c r="C69" s="259"/>
      <c r="D69" s="259"/>
    </row>
    <row r="70" spans="1:13" ht="19.5" customHeight="1">
      <c r="A70" s="17" t="s">
        <v>70</v>
      </c>
      <c r="B70" s="17"/>
      <c r="C70" s="17"/>
      <c r="D70" s="17"/>
    </row>
    <row r="71" spans="1:13">
      <c r="A71" s="243" t="s">
        <v>72</v>
      </c>
      <c r="B71" s="243"/>
      <c r="C71" s="243"/>
      <c r="D71" s="243"/>
      <c r="E71" s="243"/>
    </row>
    <row r="72" spans="1:13">
      <c r="A72" s="243"/>
      <c r="B72" s="243"/>
      <c r="C72" s="243"/>
      <c r="D72" s="243"/>
      <c r="E72" s="243"/>
      <c r="G72" s="260"/>
      <c r="H72" s="260"/>
      <c r="J72" s="260"/>
      <c r="K72" s="260"/>
      <c r="L72" s="260"/>
      <c r="M72" s="260"/>
    </row>
    <row r="73" spans="1:13" ht="15.75" customHeight="1">
      <c r="A73" s="18"/>
      <c r="B73" s="18"/>
      <c r="C73" s="18"/>
      <c r="D73" s="18"/>
      <c r="E73" s="18"/>
      <c r="G73" s="261" t="s">
        <v>32</v>
      </c>
      <c r="H73" s="261"/>
      <c r="J73" s="258" t="s">
        <v>54</v>
      </c>
      <c r="K73" s="258"/>
      <c r="L73" s="258"/>
      <c r="M73" s="258"/>
    </row>
    <row r="74" spans="1:13" ht="43.5" customHeight="1">
      <c r="A74" s="243" t="s">
        <v>71</v>
      </c>
      <c r="B74" s="243"/>
      <c r="C74" s="243"/>
      <c r="D74" s="243"/>
      <c r="E74" s="243"/>
      <c r="G74" s="260"/>
      <c r="H74" s="260"/>
      <c r="J74" s="260"/>
      <c r="K74" s="260"/>
      <c r="L74" s="260"/>
      <c r="M74" s="260"/>
    </row>
    <row r="75" spans="1:13" ht="15.75" customHeight="1">
      <c r="A75" s="243"/>
      <c r="B75" s="243"/>
      <c r="C75" s="243"/>
      <c r="D75" s="243"/>
      <c r="E75" s="243"/>
      <c r="G75" s="261" t="s">
        <v>32</v>
      </c>
      <c r="H75" s="261"/>
      <c r="J75" s="258" t="s">
        <v>54</v>
      </c>
      <c r="K75" s="258"/>
      <c r="L75" s="258"/>
      <c r="M75" s="258"/>
    </row>
  </sheetData>
  <mergeCells count="62">
    <mergeCell ref="G75:H75"/>
    <mergeCell ref="J73:M73"/>
    <mergeCell ref="J72:M72"/>
    <mergeCell ref="J74:M74"/>
    <mergeCell ref="J75:M75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B32:D32"/>
    <mergeCell ref="B33:D33"/>
    <mergeCell ref="B34:D34"/>
    <mergeCell ref="A35:M35"/>
    <mergeCell ref="A37:M37"/>
    <mergeCell ref="B40:D41"/>
    <mergeCell ref="K40:M40"/>
    <mergeCell ref="A40:A41"/>
    <mergeCell ref="E40:G40"/>
    <mergeCell ref="H40:J40"/>
    <mergeCell ref="B17:M17"/>
    <mergeCell ref="A13:M13"/>
    <mergeCell ref="B23:M23"/>
    <mergeCell ref="B24:M24"/>
    <mergeCell ref="B25:M25"/>
    <mergeCell ref="A30:A31"/>
    <mergeCell ref="E30:G30"/>
    <mergeCell ref="H30:J30"/>
    <mergeCell ref="K30:M30"/>
    <mergeCell ref="B30:D31"/>
    <mergeCell ref="A6:M6"/>
    <mergeCell ref="E7:M7"/>
    <mergeCell ref="E8:M8"/>
    <mergeCell ref="E9:M9"/>
    <mergeCell ref="E10:M10"/>
    <mergeCell ref="A7:A8"/>
    <mergeCell ref="A9:A10"/>
    <mergeCell ref="K47:M47"/>
    <mergeCell ref="A53:M53"/>
    <mergeCell ref="A57:M57"/>
    <mergeCell ref="A61:M61"/>
    <mergeCell ref="A65:M65"/>
    <mergeCell ref="A66:M66"/>
    <mergeCell ref="A47:A48"/>
    <mergeCell ref="B47:B48"/>
    <mergeCell ref="C47:C48"/>
    <mergeCell ref="D47:D48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паспорт 24.12.2020</vt:lpstr>
      <vt:lpstr>паспорт 21.12.2020</vt:lpstr>
      <vt:lpstr>паспорт 05.08.2020</vt:lpstr>
      <vt:lpstr>паспорт з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2020-12-22T09:16:28Z</cp:lastPrinted>
  <dcterms:created xsi:type="dcterms:W3CDTF">2018-12-28T08:43:53Z</dcterms:created>
  <dcterms:modified xsi:type="dcterms:W3CDTF">2020-12-24T12:37:18Z</dcterms:modified>
</cp:coreProperties>
</file>