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0730" windowHeight="11760"/>
  </bookViews>
  <sheets>
    <sheet name="17.08.2020" sheetId="7" r:id="rId1"/>
    <sheet name="28.02.2020" sheetId="4" state="hidden" r:id="rId2"/>
    <sheet name="05.02.2020" sheetId="5" state="hidden" r:id="rId3"/>
    <sheet name="звіт з 01.01.2020" sheetId="3" state="hidden" r:id="rId4"/>
  </sheets>
  <definedNames>
    <definedName name="_xlnm.Print_Area" localSheetId="0">'17.08.2020'!$A$1:$H$117</definedName>
    <definedName name="_xlnm.Print_Area" localSheetId="3">'звіт з 01.01.2020'!$A$1:$M$75</definedName>
  </definedNames>
  <calcPr calcId="125725"/>
</workbook>
</file>

<file path=xl/calcChain.xml><?xml version="1.0" encoding="utf-8"?>
<calcChain xmlns="http://schemas.openxmlformats.org/spreadsheetml/2006/main">
  <c r="F76" i="7"/>
  <c r="G79"/>
  <c r="F80"/>
  <c r="G76"/>
  <c r="F91"/>
  <c r="F89"/>
  <c r="G102" l="1"/>
  <c r="G99"/>
  <c r="F101"/>
  <c r="G87" l="1"/>
  <c r="F104"/>
  <c r="G68"/>
  <c r="G104"/>
  <c r="G101"/>
  <c r="G98"/>
  <c r="G96"/>
  <c r="G95"/>
  <c r="G94"/>
  <c r="F82"/>
  <c r="G82" s="1"/>
  <c r="G80"/>
  <c r="G77"/>
  <c r="G74"/>
  <c r="G71"/>
  <c r="G69"/>
  <c r="G67"/>
  <c r="G65"/>
  <c r="G64"/>
  <c r="G63"/>
  <c r="F61"/>
  <c r="G61" s="1"/>
  <c r="E44"/>
  <c r="E42"/>
  <c r="E41"/>
  <c r="G96" i="5"/>
  <c r="G95"/>
  <c r="G94"/>
  <c r="G93"/>
  <c r="G92"/>
  <c r="G90"/>
  <c r="G89"/>
  <c r="G88"/>
  <c r="G87"/>
  <c r="G86"/>
  <c r="F84"/>
  <c r="G84" s="1"/>
  <c r="F81"/>
  <c r="G81" s="1"/>
  <c r="F79"/>
  <c r="G79" s="1"/>
  <c r="G77"/>
  <c r="G75"/>
  <c r="G72"/>
  <c r="G70"/>
  <c r="G69"/>
  <c r="G68"/>
  <c r="G67"/>
  <c r="G65"/>
  <c r="G64"/>
  <c r="G63"/>
  <c r="G62"/>
  <c r="G60"/>
  <c r="F60"/>
  <c r="E44"/>
  <c r="D44"/>
  <c r="E43"/>
  <c r="E42"/>
  <c r="E41"/>
  <c r="F98" l="1"/>
  <c r="G98" s="1"/>
  <c r="G110" i="4" l="1"/>
  <c r="F108"/>
  <c r="G108" s="1"/>
  <c r="G106"/>
  <c r="G104"/>
  <c r="G103"/>
  <c r="G102"/>
  <c r="G97"/>
  <c r="G90"/>
  <c r="F83"/>
  <c r="G83" s="1"/>
  <c r="E44"/>
  <c r="D43"/>
  <c r="E43" s="1"/>
  <c r="F61"/>
  <c r="G93"/>
  <c r="G94"/>
  <c r="G95"/>
  <c r="G86"/>
  <c r="G87"/>
  <c r="G88"/>
  <c r="G89"/>
  <c r="G92"/>
  <c r="G85"/>
  <c r="F80"/>
  <c r="F78"/>
  <c r="G67"/>
  <c r="G68"/>
  <c r="G69"/>
  <c r="G64"/>
  <c r="G65"/>
  <c r="G63"/>
  <c r="G96"/>
  <c r="E42"/>
  <c r="D45" l="1"/>
  <c r="F99"/>
  <c r="G99" s="1"/>
  <c r="E45"/>
  <c r="G80"/>
  <c r="G78"/>
  <c r="G76"/>
  <c r="G74"/>
  <c r="G71"/>
  <c r="G61"/>
  <c r="E41"/>
  <c r="G91" i="7"/>
  <c r="G89"/>
  <c r="D43"/>
  <c r="E43" l="1"/>
  <c r="D45"/>
  <c r="E45" s="1"/>
  <c r="G8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Пользователь Windows</author>
  </authors>
  <commentLis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<sst xmlns="http://schemas.openxmlformats.org/spreadsheetml/2006/main" count="699" uniqueCount="182">
  <si>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</si>
  <si>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</si>
  <si>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</si>
  <si>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</si>
  <si>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</si>
  <si>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</si>
  <si>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</si>
  <si>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</si>
  <si>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</si>
  <si>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</si>
  <si>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</si>
  <si>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</si>
  <si>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</si>
  <si>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</si>
  <si>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</si>
  <si>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</si>
  <si>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</si>
  <si>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</si>
  <si>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</si>
  <si>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</si>
  <si>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</si>
  <si>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</si>
  <si>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</si>
  <si>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</si>
  <si>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</si>
  <si>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</si>
  <si>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</si>
  <si>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</si>
  <si>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</si>
  <si>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</si>
  <si>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</si>
  <si>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</si>
  <si>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</si>
  <si>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</si>
  <si>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</si>
  <si>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</si>
  <si>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</si>
  <si>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</si>
  <si>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</si>
  <si>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</si>
  <si>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</si>
  <si>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</si>
  <si>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</si>
  <si>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</si>
  <si>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</si>
  <si>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</si>
  <si>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</si>
  <si>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</si>
  <si>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</si>
  <si>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</si>
  <si>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</si>
  <si>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</si>
  <si>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</si>
  <si>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</si>
  <si>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</si>
  <si>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</si>
  <si>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</si>
  <si>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</si>
  <si>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</si>
  <si>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</si>
  <si>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</si>
  <si>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</si>
  <si>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</si>
  <si>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</si>
  <si>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</si>
  <si>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</si>
  <si>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</si>
  <si>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</si>
  <si>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</si>
  <si>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</si>
  <si>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</si>
  <si>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</si>
  <si>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</si>
  <si>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</si>
  <si>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</si>
  <si>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</si>
  <si>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</si>
  <si>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</si>
  <si>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</si>
  <si>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</si>
  <si>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</si>
  <si>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</si>
  <si>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</si>
  <si>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</si>
  <si>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</si>
  <si>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2020</t>
    </r>
    <r>
      <rPr>
        <b/>
        <sz val="12"/>
        <color indexed="8"/>
        <rFont val="Times New Roman"/>
        <family val="1"/>
        <charset val="204"/>
      </rPr>
      <t>___ рік</t>
    </r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</si>
  <si>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</si>
  <si>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</si>
  <si>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</si>
  <si>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 xml:space="preserve">       2610600000</t>
  </si>
  <si>
    <t>Мета бюджетної програми :</t>
  </si>
  <si>
    <t>од.</t>
  </si>
  <si>
    <t>грн</t>
  </si>
  <si>
    <t>Начальник управління комунального господарства</t>
  </si>
  <si>
    <t>Володимир Наливайко</t>
  </si>
  <si>
    <t>Фінансове управління Коломийської міської ради</t>
  </si>
  <si>
    <t>грн.</t>
  </si>
  <si>
    <t>0490</t>
  </si>
  <si>
    <t>рішення міської ради</t>
  </si>
  <si>
    <t>м</t>
  </si>
  <si>
    <t xml:space="preserve">Внески до статутного капіталу суб`єктів господарювання   </t>
  </si>
  <si>
    <t>– забезпечення виконання функцій комунальних підприємств</t>
  </si>
  <si>
    <t xml:space="preserve"> Підтримка підприємств комунальної форми власності</t>
  </si>
  <si>
    <t xml:space="preserve">–  підтримка підприємств комунальної форми власності, покращення їх матеріального-технічного стану </t>
  </si>
  <si>
    <t xml:space="preserve">1. Підтримка підприємств комунальної форми власності, покращення їх матеріального-технічного стану </t>
  </si>
  <si>
    <t>Забезпечити належний екологічний стан міста, поповнення статутного фонду КП «Полігон Екологія»</t>
  </si>
  <si>
    <t>Покращення надання послуг з теплопостачання КП «Коломиятеплосервіс»</t>
  </si>
  <si>
    <t>Поповнення статутного капіталу КП «Зеленосвіт»</t>
  </si>
  <si>
    <t>1.1 Забезпечити належний екологічний стан міста, поповнення статутного фонду КП «Полігон Екологія»</t>
  </si>
  <si>
    <t>внески органів місцевого самоврядування у статутний фонд КП «Полігон Екологія»</t>
  </si>
  <si>
    <t>план робіт по КП "Полігон Екологія"</t>
  </si>
  <si>
    <t xml:space="preserve">кількість відвалів, які планується придбати </t>
  </si>
  <si>
    <t xml:space="preserve">кількість піскорозкидувального обладнання, яке планується придбати </t>
  </si>
  <si>
    <t>середня вартість повернення тіла кредиту за 1 автомобіль МАЗ</t>
  </si>
  <si>
    <t>середня вартість придбання 1 відвалу</t>
  </si>
  <si>
    <t>розрахунок</t>
  </si>
  <si>
    <t>середня вартість придбання 1 піскорозкидувального обладнання</t>
  </si>
  <si>
    <t>загальна вартість оновлення основних фондів за рахунок коштів міського бюджету</t>
  </si>
  <si>
    <t>1.2 Покращення надання послуг з теплопостачання КП «Коломиятеплосервіс»</t>
  </si>
  <si>
    <t>внески органів місцевого самоврядування у статутний фонд КП «Коломиятеплосервіс», грн.</t>
  </si>
  <si>
    <t>Протяжність труби, яку планується влаштувати в котельні по вул.Лисенка</t>
  </si>
  <si>
    <t>план робіт по КП «Коломиятеплосервіс»</t>
  </si>
  <si>
    <t>середня вартість встановлення 1 м димової труби в котельні по вул.Лисенка</t>
  </si>
  <si>
    <t>1.3  Поповнення статутного капіталу  КП «Зеленосвіт»</t>
  </si>
  <si>
    <t>внески органів місцевого самоврядування у статутний фонд КП «Зеленосвіт»</t>
  </si>
  <si>
    <t>кількість навісного обладнання (кущорізів),яке планується придбати</t>
  </si>
  <si>
    <t>шт</t>
  </si>
  <si>
    <t>дані КП</t>
  </si>
  <si>
    <t>кількість спеціальних автомобілів для вивозу сміття, які планується придбати в кредит</t>
  </si>
  <si>
    <t>середня вартість навісного обладнання (кущорізів),яке планується придбати</t>
  </si>
  <si>
    <t>середня вартість придбання 1 спеціального автомобіля для вивозу сміття за кошти міського бюджету</t>
  </si>
  <si>
    <t>загальна вартість оновлення основних засобів</t>
  </si>
  <si>
    <t>кількість тримерів, які планується придбати</t>
  </si>
  <si>
    <t xml:space="preserve">кількість бензопил, які планується придбати </t>
  </si>
  <si>
    <t>кількість мотоножиць, які планується придбати</t>
  </si>
  <si>
    <t xml:space="preserve">середня вартість придбання 1 (шт.) тримера </t>
  </si>
  <si>
    <t>середня вартість придбання 1 (шт.) бензопили</t>
  </si>
  <si>
    <t>середня вартість придбання  1 (шт.) мотоножиць</t>
  </si>
  <si>
    <t xml:space="preserve">Заступник начальника   управління - начальник бюджетного відділу фінансового управління    </t>
  </si>
  <si>
    <t>Ольга Циганчук</t>
  </si>
  <si>
    <t xml:space="preserve">_______________________ N____________________________________ </t>
  </si>
  <si>
    <t>Забезпечення функціонування водопровідно-каналізаційного господарства, поповнення статутного капіталу КП «Коломияводоканал»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</si>
  <si>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6 550 000,00_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_____</t>
    </r>
    <r>
      <rPr>
        <sz val="12"/>
        <color indexed="8"/>
        <rFont val="Times New Roman"/>
        <family val="1"/>
        <charset val="204"/>
      </rPr>
      <t>_ гривень та спеціального фонду - __</t>
    </r>
    <r>
      <rPr>
        <b/>
        <sz val="12"/>
        <color indexed="8"/>
        <rFont val="Times New Roman"/>
        <family val="1"/>
        <charset val="204"/>
      </rPr>
      <t>6 550 000,00</t>
    </r>
    <r>
      <rPr>
        <sz val="12"/>
        <color indexed="8"/>
        <rFont val="Times New Roman"/>
        <family val="1"/>
        <charset val="204"/>
      </rPr>
      <t>__ гривень.</t>
    </r>
  </si>
  <si>
    <t>кількість контейнерів для сміття, які планується придбати в кредит</t>
  </si>
  <si>
    <t>шт.</t>
  </si>
  <si>
    <t>середня вартість придбання 1 (шт.) контейнера для сміття</t>
  </si>
  <si>
    <t>1.4.Забезпечення функціонування водопровідно-каналізаційного господарства, поповнення статутного капіталу КП «Коломияводоканал»</t>
  </si>
  <si>
    <t>рішення міської ради від 20.02.2020 року №4426-59/2020 "Про уточнення міського бюджету"</t>
  </si>
  <si>
    <t>загальна протяжність міського водопроводу</t>
  </si>
  <si>
    <t>загальна протяжність міських мереж водовідведення</t>
  </si>
  <si>
    <t>км</t>
  </si>
  <si>
    <t>Інвентаризація по КП «Коломияводоканал»</t>
  </si>
  <si>
    <t>Дані КП «Коломияводоканал»</t>
  </si>
  <si>
    <t xml:space="preserve">збільшення відремонтованих водопровідних мереж, % </t>
  </si>
  <si>
    <t>Розрахунок</t>
  </si>
  <si>
    <t>%</t>
  </si>
  <si>
    <r>
      <t>Підстави для виконання бюджетної програми: __</t>
    </r>
    <r>
      <rPr>
        <u/>
        <sz val="10.5"/>
        <color indexed="8"/>
        <rFont val="Times New Roman"/>
        <family val="1"/>
        <charset val="204"/>
      </rPr>
      <t xml:space="preserve">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05.12.2019 року №4222-55/2019 «Про міський бюджет на 2020 рік», рішення виконавчого комітету від 28.01.2020 року №8 " Про затвердження пооб'єктного розподілу </t>
    </r>
  </si>
  <si>
    <t>внесків до статутних капіталів суб'єктів господарювання на 2020 рік"; рішення міської ради від 20.02.2020 року №4426-59/2020 "Про уточнення міського бюджету"</t>
  </si>
  <si>
    <t xml:space="preserve"> тис.км</t>
  </si>
  <si>
    <t>Протяжність водопровідної мережі по вул.Шарлая,вул.Косачівська  де планується провести капітальний ремонт</t>
  </si>
  <si>
    <t>середня вартість капітального ремонту 1 м.п. водо-провідної мережі по вул..Шарлая, вул.Косачівська</t>
  </si>
  <si>
    <t>внески органів виконавчої влади у статутний фонд КП «Коломияводоканал»</t>
  </si>
  <si>
    <t>____________ N ______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</si>
  <si>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4 800 000,00_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_____</t>
    </r>
    <r>
      <rPr>
        <sz val="12"/>
        <color indexed="8"/>
        <rFont val="Times New Roman"/>
        <family val="1"/>
        <charset val="204"/>
      </rPr>
      <t>_ гривень та спеціального фонду - __</t>
    </r>
    <r>
      <rPr>
        <b/>
        <sz val="12"/>
        <color indexed="8"/>
        <rFont val="Times New Roman"/>
        <family val="1"/>
        <charset val="204"/>
      </rPr>
      <t>4 800 000,00</t>
    </r>
    <r>
      <rPr>
        <sz val="12"/>
        <color indexed="8"/>
        <rFont val="Times New Roman"/>
        <family val="1"/>
        <charset val="204"/>
      </rPr>
      <t>__ гривень.</t>
    </r>
  </si>
  <si>
    <r>
      <t>Підстави для виконання бюджетної програми: __</t>
    </r>
    <r>
      <rPr>
        <u/>
        <sz val="10.5"/>
        <color indexed="8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05.12.2019 року №4222-55/2019 «Про міський бюджет на 2020 рік», рішення виконавчого комітету від 28.01.2020 року №8 " Про затвердження пооб'єктного розподілу внесків до статутних капіталів суб'єктів господарювання на 2020 рік"</t>
    </r>
  </si>
  <si>
    <t>кількість піскорозкидувальних установок, які планується придбати для автомобіля КАМАЗ</t>
  </si>
  <si>
    <t>середня вартість 1 піскорозкидувальної установки</t>
  </si>
  <si>
    <t>Начальник фінансового управління</t>
  </si>
  <si>
    <t>Ганна Бакай</t>
  </si>
  <si>
    <t>0953000000</t>
  </si>
  <si>
    <t>внески органів місцевого самоврядування у статутний фонд КП «Коломиятеплосервіс»</t>
  </si>
  <si>
    <t xml:space="preserve">Начальник  фінансового управління    </t>
  </si>
  <si>
    <t>середня вартість проведення експертизи проекту "Реконструкція каналізаційних мереж та очисних споруд м.Коломия Івано-Франківської області.Коригування"</t>
  </si>
  <si>
    <t>Кількість проектів "Реконструкція каналізаційних мереж та очисних споруд м.Коломия Івано-Франківської області.Коригування",які підлягають експертизі</t>
  </si>
  <si>
    <t>рішення виконавчого комітету від  26.05.2020 року №91 " Про затвердження пооб'єктного розподілу внесків до статутних капіталів суб'єктів господарювання на 2020 рік"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</si>
  <si>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1 641 500,00_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_____</t>
    </r>
    <r>
      <rPr>
        <sz val="12"/>
        <color indexed="8"/>
        <rFont val="Times New Roman"/>
        <family val="1"/>
        <charset val="204"/>
      </rPr>
      <t>_ гривень та спеціального фонду - __</t>
    </r>
    <r>
      <rPr>
        <b/>
        <sz val="12"/>
        <color indexed="8"/>
        <rFont val="Times New Roman"/>
        <family val="1"/>
        <charset val="204"/>
      </rPr>
      <t>1 641 500,00</t>
    </r>
    <r>
      <rPr>
        <sz val="12"/>
        <color indexed="8"/>
        <rFont val="Times New Roman"/>
        <family val="1"/>
        <charset val="204"/>
      </rPr>
      <t>__ гривень.</t>
    </r>
  </si>
  <si>
    <t xml:space="preserve">кількість мотокос, які планується придбати </t>
  </si>
  <si>
    <t>середня вартість придбання 1  мотокоси</t>
  </si>
  <si>
    <t>рішення міської ради від 23.07.2020 року №4835-65/2020</t>
  </si>
  <si>
    <t>внесків до статутних капіталів суб'єктів господарювання на 2020 рік"; рішення міської ради від 20.02.2020 року №4426-59/2020 "Про уточнення міського бюджету", рішення виконавчого комітету від 31.03.2020 року №46 " Про затвердження пооб'єктного розподілу внесків до статутних капіталів суб'єктів господарювання на 2020 рік", рішення виконавчого комітету від  26.05.2020 року №91 " Про затвердження пооб'єктного розподілу внесків до статутних капіталів суб'єктів господарювання на 2020 рік", рішення міської ради від 28.05.2020 року №4569-62/2020 "Про уточнення бюджету Коломийської міської об'єднаної територіальної громади на 2020 рік (0953000000)" , рішення міської ради від 25.06.2020 року №4727-63/2020 "Про уточнення бюджету Коломийської міської об'єднаної територіальної громади на 2020 рік (0953000000)" ; рішення міської ради від 23.07.2020 року №4835-65/2020 "Про уточнення бюджету Коломийської міської об'єднаної територіальної громади на 2020 рік (0953000000)", рішення виконавчого комітету від від 10.08.2020р.  № 148 "Про затвердження пооб’єктного розподілу внесків до статутних капіталів суб’єктів господарювання на 2020 рік"</t>
  </si>
  <si>
    <t xml:space="preserve">Кількість котелень, де планується встановити засоби дистанційної передачі даних типу </t>
  </si>
  <si>
    <t>Середня вартість встановлення засобів дистанційної передачі даних в 1 котельні</t>
  </si>
</sst>
</file>

<file path=xl/styles.xml><?xml version="1.0" encoding="utf-8"?>
<styleSheet xmlns="http://schemas.openxmlformats.org/spreadsheetml/2006/main">
  <numFmts count="1">
    <numFmt numFmtId="164" formatCode="#,##0.0"/>
  </numFmts>
  <fonts count="3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u/>
      <sz val="10.5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10" fillId="0" borderId="0" xfId="0" applyFont="1" applyAlignment="1">
      <alignment vertical="center" wrapText="1"/>
    </xf>
    <xf numFmtId="0" fontId="17" fillId="0" borderId="0" xfId="0" applyFont="1"/>
    <xf numFmtId="0" fontId="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20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5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justify"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2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30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wrapText="1"/>
    </xf>
    <xf numFmtId="0" fontId="19" fillId="0" borderId="8" xfId="0" applyFont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4" fontId="1" fillId="0" borderId="0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9" fillId="0" borderId="2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0" fillId="0" borderId="1" xfId="0" applyBorder="1" applyAlignment="1"/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0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view="pageBreakPreview" topLeftCell="A94" zoomScale="120" zoomScaleNormal="120" zoomScaleSheetLayoutView="120" workbookViewId="0">
      <selection activeCell="G102" sqref="G102"/>
    </sheetView>
  </sheetViews>
  <sheetFormatPr defaultColWidth="21.625" defaultRowHeight="15"/>
  <cols>
    <col min="1" max="1" width="6.625" style="2" customWidth="1"/>
    <col min="2" max="2" width="26" style="2" customWidth="1"/>
    <col min="3" max="3" width="17.25" style="2" customWidth="1"/>
    <col min="4" max="7" width="21.625" style="2"/>
    <col min="8" max="8" width="1.375" style="2" customWidth="1"/>
    <col min="9" max="16384" width="21.625" style="2"/>
  </cols>
  <sheetData>
    <row r="1" spans="1:7">
      <c r="F1" s="191" t="s">
        <v>74</v>
      </c>
      <c r="G1" s="192"/>
    </row>
    <row r="2" spans="1:7">
      <c r="F2" s="192"/>
      <c r="G2" s="192"/>
    </row>
    <row r="3" spans="1:7" ht="32.25" customHeight="1">
      <c r="F3" s="192"/>
      <c r="G3" s="192"/>
    </row>
    <row r="4" spans="1:7" ht="15.75">
      <c r="A4" s="107"/>
      <c r="E4" s="107" t="s">
        <v>0</v>
      </c>
    </row>
    <row r="5" spans="1:7" ht="15.75">
      <c r="A5" s="107"/>
      <c r="E5" s="193" t="s">
        <v>1</v>
      </c>
      <c r="F5" s="193"/>
      <c r="G5" s="193"/>
    </row>
    <row r="6" spans="1:7" ht="15.75">
      <c r="A6" s="107"/>
      <c r="B6" s="107"/>
      <c r="E6" s="194" t="s">
        <v>88</v>
      </c>
      <c r="F6" s="194"/>
      <c r="G6" s="194"/>
    </row>
    <row r="7" spans="1:7" ht="15" customHeight="1">
      <c r="A7" s="107"/>
      <c r="E7" s="154" t="s">
        <v>2</v>
      </c>
      <c r="F7" s="154"/>
      <c r="G7" s="154"/>
    </row>
    <row r="8" spans="1:7" ht="9.75" customHeight="1">
      <c r="A8" s="107"/>
      <c r="B8" s="107"/>
      <c r="E8" s="194"/>
      <c r="F8" s="194"/>
      <c r="G8" s="194"/>
    </row>
    <row r="9" spans="1:7" ht="9" customHeight="1">
      <c r="A9" s="107"/>
      <c r="E9" s="154"/>
      <c r="F9" s="154"/>
      <c r="G9" s="154"/>
    </row>
    <row r="10" spans="1:7" ht="15.75">
      <c r="A10" s="107"/>
      <c r="E10" s="152" t="s">
        <v>140</v>
      </c>
      <c r="F10" s="152"/>
      <c r="G10" s="152"/>
    </row>
    <row r="11" spans="1:7" ht="12" customHeight="1"/>
    <row r="12" spans="1:7" ht="15.75">
      <c r="A12" s="188" t="s">
        <v>3</v>
      </c>
      <c r="B12" s="188"/>
      <c r="C12" s="188"/>
      <c r="D12" s="188"/>
      <c r="E12" s="188"/>
      <c r="F12" s="188"/>
      <c r="G12" s="188"/>
    </row>
    <row r="13" spans="1:7" ht="15.75">
      <c r="A13" s="188" t="s">
        <v>85</v>
      </c>
      <c r="B13" s="188"/>
      <c r="C13" s="188"/>
      <c r="D13" s="188"/>
      <c r="E13" s="188"/>
      <c r="F13" s="188"/>
      <c r="G13" s="188"/>
    </row>
    <row r="14" spans="1:7" ht="9.75" customHeight="1"/>
    <row r="15" spans="1:7" ht="9" customHeight="1"/>
    <row r="16" spans="1:7" ht="15" customHeight="1">
      <c r="A16" s="25" t="s">
        <v>75</v>
      </c>
      <c r="B16" s="37">
        <v>3100000</v>
      </c>
      <c r="C16" s="37"/>
      <c r="D16" s="189" t="s">
        <v>87</v>
      </c>
      <c r="E16" s="189"/>
      <c r="F16" s="189"/>
      <c r="G16" s="99">
        <v>31692820</v>
      </c>
    </row>
    <row r="17" spans="1:7" ht="28.5" customHeight="1">
      <c r="A17" s="180" t="s">
        <v>83</v>
      </c>
      <c r="B17" s="180"/>
      <c r="C17" s="180"/>
      <c r="D17" s="190" t="s">
        <v>2</v>
      </c>
      <c r="E17" s="190"/>
      <c r="F17" s="26" t="s">
        <v>86</v>
      </c>
      <c r="G17" s="105" t="s">
        <v>76</v>
      </c>
    </row>
    <row r="18" spans="1:7" ht="19.5" customHeight="1">
      <c r="A18" s="27" t="s">
        <v>77</v>
      </c>
      <c r="B18" s="27">
        <v>3110000</v>
      </c>
      <c r="C18" s="27"/>
      <c r="D18" s="179" t="s">
        <v>88</v>
      </c>
      <c r="E18" s="179"/>
      <c r="F18" s="179"/>
      <c r="G18" s="99">
        <v>31692820</v>
      </c>
    </row>
    <row r="19" spans="1:7" ht="23.25" customHeight="1">
      <c r="A19" s="180" t="s">
        <v>79</v>
      </c>
      <c r="B19" s="180"/>
      <c r="C19" s="180"/>
      <c r="D19" s="181" t="s">
        <v>34</v>
      </c>
      <c r="E19" s="181"/>
      <c r="F19" s="26"/>
      <c r="G19" s="105" t="s">
        <v>76</v>
      </c>
    </row>
    <row r="20" spans="1:7" ht="28.5" customHeight="1">
      <c r="A20" s="28" t="s">
        <v>78</v>
      </c>
      <c r="B20" s="38">
        <v>3117670</v>
      </c>
      <c r="C20" s="38">
        <v>7670</v>
      </c>
      <c r="D20" s="104" t="s">
        <v>97</v>
      </c>
      <c r="E20" s="182" t="s">
        <v>100</v>
      </c>
      <c r="F20" s="182"/>
      <c r="G20" s="104" t="s">
        <v>169</v>
      </c>
    </row>
    <row r="21" spans="1:7" ht="47.25" customHeight="1">
      <c r="B21" s="29" t="s">
        <v>79</v>
      </c>
      <c r="C21" s="75" t="s">
        <v>80</v>
      </c>
      <c r="D21" s="26" t="s">
        <v>81</v>
      </c>
      <c r="E21" s="180" t="s">
        <v>84</v>
      </c>
      <c r="F21" s="180"/>
      <c r="G21" s="97" t="s">
        <v>82</v>
      </c>
    </row>
    <row r="22" spans="1:7" ht="40.5" customHeight="1">
      <c r="A22" s="52" t="s">
        <v>8</v>
      </c>
      <c r="B22" s="152" t="s">
        <v>175</v>
      </c>
      <c r="C22" s="152"/>
      <c r="D22" s="152"/>
      <c r="E22" s="152"/>
      <c r="F22" s="152"/>
      <c r="G22" s="152"/>
    </row>
    <row r="23" spans="1:7" ht="91.5" customHeight="1">
      <c r="A23" s="52" t="s">
        <v>9</v>
      </c>
      <c r="B23" s="183" t="s">
        <v>156</v>
      </c>
      <c r="C23" s="183"/>
      <c r="D23" s="183"/>
      <c r="E23" s="183"/>
      <c r="F23" s="183"/>
      <c r="G23" s="183"/>
    </row>
    <row r="24" spans="1:7" ht="135.75" customHeight="1">
      <c r="B24" s="184" t="s">
        <v>179</v>
      </c>
      <c r="C24" s="184"/>
      <c r="D24" s="184"/>
      <c r="E24" s="184"/>
      <c r="F24" s="184"/>
      <c r="G24" s="184"/>
    </row>
    <row r="25" spans="1:7" ht="29.25" customHeight="1">
      <c r="A25" s="108" t="s">
        <v>10</v>
      </c>
      <c r="B25" s="152" t="s">
        <v>47</v>
      </c>
      <c r="C25" s="152"/>
      <c r="D25" s="152"/>
      <c r="E25" s="152"/>
      <c r="F25" s="152"/>
      <c r="G25" s="152"/>
    </row>
    <row r="26" spans="1:7" ht="9" customHeight="1">
      <c r="A26" s="1"/>
    </row>
    <row r="27" spans="1:7" ht="15.75">
      <c r="A27" s="100" t="s">
        <v>12</v>
      </c>
      <c r="B27" s="161" t="s">
        <v>48</v>
      </c>
      <c r="C27" s="161"/>
      <c r="D27" s="161"/>
      <c r="E27" s="161"/>
      <c r="F27" s="161"/>
      <c r="G27" s="161"/>
    </row>
    <row r="28" spans="1:7" ht="24" customHeight="1">
      <c r="A28" s="100">
        <v>1</v>
      </c>
      <c r="B28" s="185" t="s">
        <v>101</v>
      </c>
      <c r="C28" s="186"/>
      <c r="D28" s="186"/>
      <c r="E28" s="186"/>
      <c r="F28" s="186"/>
      <c r="G28" s="187"/>
    </row>
    <row r="29" spans="1:7" ht="11.25" customHeight="1">
      <c r="A29" s="1"/>
    </row>
    <row r="30" spans="1:7" ht="17.25" customHeight="1">
      <c r="A30" s="62" t="s">
        <v>11</v>
      </c>
      <c r="B30" s="58" t="s">
        <v>90</v>
      </c>
      <c r="C30" s="177" t="s">
        <v>102</v>
      </c>
      <c r="D30" s="178"/>
      <c r="E30" s="178"/>
      <c r="F30" s="178"/>
      <c r="G30" s="178"/>
    </row>
    <row r="31" spans="1:7" ht="18.75" customHeight="1">
      <c r="A31" s="108" t="s">
        <v>14</v>
      </c>
      <c r="B31" s="152" t="s">
        <v>49</v>
      </c>
      <c r="C31" s="152"/>
      <c r="D31" s="152"/>
      <c r="E31" s="152"/>
      <c r="F31" s="152"/>
      <c r="G31" s="152"/>
    </row>
    <row r="32" spans="1:7" ht="9" customHeight="1">
      <c r="A32" s="108"/>
      <c r="B32" s="98"/>
      <c r="C32" s="98"/>
      <c r="D32" s="98"/>
      <c r="E32" s="98"/>
      <c r="F32" s="98"/>
      <c r="G32" s="98"/>
    </row>
    <row r="33" spans="1:7" ht="15.75">
      <c r="A33" s="100" t="s">
        <v>12</v>
      </c>
      <c r="B33" s="161" t="s">
        <v>13</v>
      </c>
      <c r="C33" s="161"/>
      <c r="D33" s="161"/>
      <c r="E33" s="161"/>
      <c r="F33" s="161"/>
      <c r="G33" s="161"/>
    </row>
    <row r="34" spans="1:7" ht="20.25" customHeight="1">
      <c r="A34" s="100">
        <v>1</v>
      </c>
      <c r="B34" s="162" t="s">
        <v>103</v>
      </c>
      <c r="C34" s="162"/>
      <c r="D34" s="162"/>
      <c r="E34" s="162"/>
      <c r="F34" s="162"/>
      <c r="G34" s="162"/>
    </row>
    <row r="35" spans="1:7" ht="12.75" customHeight="1">
      <c r="A35" s="108"/>
      <c r="B35" s="98"/>
      <c r="C35" s="98"/>
      <c r="D35" s="98"/>
      <c r="E35" s="98"/>
      <c r="F35" s="98"/>
      <c r="G35" s="98"/>
    </row>
    <row r="36" spans="1:7" ht="15.75">
      <c r="A36" s="108" t="s">
        <v>20</v>
      </c>
      <c r="B36" s="9" t="s">
        <v>16</v>
      </c>
      <c r="C36" s="98"/>
      <c r="D36" s="98"/>
      <c r="E36" s="163" t="s">
        <v>50</v>
      </c>
      <c r="F36" s="98"/>
      <c r="G36" s="98"/>
    </row>
    <row r="37" spans="1:7" ht="8.25" customHeight="1">
      <c r="A37" s="1"/>
      <c r="E37" s="164"/>
    </row>
    <row r="38" spans="1:7" ht="25.5">
      <c r="A38" s="100" t="s">
        <v>12</v>
      </c>
      <c r="B38" s="74" t="s">
        <v>16</v>
      </c>
      <c r="C38" s="100" t="s">
        <v>17</v>
      </c>
      <c r="D38" s="100" t="s">
        <v>18</v>
      </c>
      <c r="E38" s="100" t="s">
        <v>19</v>
      </c>
    </row>
    <row r="39" spans="1:7" ht="15.75">
      <c r="A39" s="100">
        <v>1</v>
      </c>
      <c r="B39" s="100">
        <v>2</v>
      </c>
      <c r="C39" s="100">
        <v>3</v>
      </c>
      <c r="D39" s="100">
        <v>4</v>
      </c>
      <c r="E39" s="100">
        <v>5</v>
      </c>
    </row>
    <row r="40" spans="1:7" ht="36" customHeight="1">
      <c r="A40" s="100"/>
      <c r="B40" s="165" t="s">
        <v>104</v>
      </c>
      <c r="C40" s="166"/>
      <c r="D40" s="167"/>
      <c r="E40" s="128"/>
    </row>
    <row r="41" spans="1:7" ht="41.25" customHeight="1">
      <c r="A41" s="59">
        <v>1</v>
      </c>
      <c r="B41" s="78" t="s">
        <v>105</v>
      </c>
      <c r="C41" s="40"/>
      <c r="D41" s="41">
        <v>1000000</v>
      </c>
      <c r="E41" s="41">
        <f>C41+D41</f>
        <v>1000000</v>
      </c>
    </row>
    <row r="42" spans="1:7" ht="36.75" customHeight="1">
      <c r="A42" s="59">
        <v>2</v>
      </c>
      <c r="B42" s="79" t="s">
        <v>106</v>
      </c>
      <c r="C42" s="66"/>
      <c r="D42" s="67">
        <v>300000</v>
      </c>
      <c r="E42" s="67">
        <f>D42+C42</f>
        <v>300000</v>
      </c>
    </row>
    <row r="43" spans="1:7" ht="30.75" customHeight="1">
      <c r="A43" s="59">
        <v>3</v>
      </c>
      <c r="B43" s="80" t="s">
        <v>107</v>
      </c>
      <c r="C43" s="66"/>
      <c r="D43" s="67">
        <f>F85</f>
        <v>91500</v>
      </c>
      <c r="E43" s="67">
        <f>D43+C43</f>
        <v>91500</v>
      </c>
    </row>
    <row r="44" spans="1:7" ht="64.5" customHeight="1">
      <c r="A44" s="59">
        <v>4</v>
      </c>
      <c r="B44" s="93" t="s">
        <v>141</v>
      </c>
      <c r="C44" s="66"/>
      <c r="D44" s="67">
        <v>250000</v>
      </c>
      <c r="E44" s="67">
        <f>D44</f>
        <v>250000</v>
      </c>
    </row>
    <row r="45" spans="1:7" ht="15.75" customHeight="1">
      <c r="A45" s="168" t="s">
        <v>19</v>
      </c>
      <c r="B45" s="169"/>
      <c r="C45" s="44"/>
      <c r="D45" s="44">
        <f>SUM(D41:D44)</f>
        <v>1641500</v>
      </c>
      <c r="E45" s="44">
        <f>C45+D45</f>
        <v>1641500</v>
      </c>
    </row>
    <row r="46" spans="1:7" ht="3" customHeight="1">
      <c r="A46" s="1"/>
    </row>
    <row r="47" spans="1:7" ht="18.75" customHeight="1">
      <c r="A47" s="1" t="s">
        <v>23</v>
      </c>
      <c r="B47" s="152" t="s">
        <v>21</v>
      </c>
      <c r="C47" s="152"/>
      <c r="D47" s="152"/>
      <c r="E47" s="152"/>
      <c r="F47" s="152"/>
      <c r="G47" s="152"/>
    </row>
    <row r="48" spans="1:7" ht="13.5" customHeight="1">
      <c r="A48" s="1"/>
      <c r="E48" s="76" t="s">
        <v>15</v>
      </c>
    </row>
    <row r="49" spans="1:7" ht="25.5">
      <c r="A49" s="100" t="s">
        <v>12</v>
      </c>
      <c r="B49" s="74" t="s">
        <v>22</v>
      </c>
      <c r="C49" s="100" t="s">
        <v>17</v>
      </c>
      <c r="D49" s="100" t="s">
        <v>18</v>
      </c>
      <c r="E49" s="100" t="s">
        <v>19</v>
      </c>
    </row>
    <row r="50" spans="1:7" ht="15.75">
      <c r="A50" s="100">
        <v>1</v>
      </c>
      <c r="B50" s="100">
        <v>2</v>
      </c>
      <c r="C50" s="100">
        <v>3</v>
      </c>
      <c r="D50" s="100">
        <v>4</v>
      </c>
      <c r="E50" s="100">
        <v>5</v>
      </c>
    </row>
    <row r="51" spans="1:7" ht="10.5" customHeight="1">
      <c r="A51" s="100"/>
      <c r="B51" s="63"/>
      <c r="C51" s="56"/>
      <c r="D51" s="100"/>
      <c r="E51" s="56"/>
    </row>
    <row r="52" spans="1:7" ht="15.75">
      <c r="A52" s="170" t="s">
        <v>19</v>
      </c>
      <c r="B52" s="170"/>
      <c r="C52" s="61"/>
      <c r="D52" s="61"/>
      <c r="E52" s="61"/>
    </row>
    <row r="53" spans="1:7" ht="6" customHeight="1">
      <c r="A53" s="1"/>
    </row>
    <row r="54" spans="1:7" ht="15.75">
      <c r="A54" s="108" t="s">
        <v>51</v>
      </c>
      <c r="B54" s="152" t="s">
        <v>24</v>
      </c>
      <c r="C54" s="152"/>
      <c r="D54" s="152"/>
      <c r="E54" s="152"/>
      <c r="F54" s="152"/>
      <c r="G54" s="152"/>
    </row>
    <row r="55" spans="1:7" ht="15.75">
      <c r="A55" s="1"/>
    </row>
    <row r="56" spans="1:7" ht="46.5" customHeight="1">
      <c r="A56" s="100" t="s">
        <v>12</v>
      </c>
      <c r="B56" s="100" t="s">
        <v>25</v>
      </c>
      <c r="C56" s="100" t="s">
        <v>26</v>
      </c>
      <c r="D56" s="100" t="s">
        <v>27</v>
      </c>
      <c r="E56" s="100" t="s">
        <v>17</v>
      </c>
      <c r="F56" s="100" t="s">
        <v>18</v>
      </c>
      <c r="G56" s="100" t="s">
        <v>19</v>
      </c>
    </row>
    <row r="57" spans="1:7" ht="15.75">
      <c r="A57" s="100">
        <v>1</v>
      </c>
      <c r="B57" s="100">
        <v>2</v>
      </c>
      <c r="C57" s="100">
        <v>3</v>
      </c>
      <c r="D57" s="100">
        <v>4</v>
      </c>
      <c r="E57" s="100">
        <v>5</v>
      </c>
      <c r="F57" s="100">
        <v>6</v>
      </c>
      <c r="G57" s="100">
        <v>7</v>
      </c>
    </row>
    <row r="58" spans="1:7" ht="39" customHeight="1">
      <c r="A58" s="100"/>
      <c r="B58" s="171" t="s">
        <v>104</v>
      </c>
      <c r="C58" s="172"/>
      <c r="D58" s="173"/>
      <c r="E58" s="100"/>
      <c r="F58" s="100"/>
      <c r="G58" s="100"/>
    </row>
    <row r="59" spans="1:7" ht="24.75" customHeight="1">
      <c r="A59" s="100"/>
      <c r="B59" s="174" t="s">
        <v>108</v>
      </c>
      <c r="C59" s="175"/>
      <c r="D59" s="176"/>
      <c r="E59" s="100"/>
      <c r="F59" s="100"/>
      <c r="G59" s="100"/>
    </row>
    <row r="60" spans="1:7" ht="15.75">
      <c r="A60" s="102">
        <v>1</v>
      </c>
      <c r="B60" s="42" t="s">
        <v>28</v>
      </c>
      <c r="C60" s="43" t="s">
        <v>86</v>
      </c>
      <c r="D60" s="43" t="s">
        <v>86</v>
      </c>
      <c r="E60" s="100"/>
      <c r="F60" s="100"/>
      <c r="G60" s="100"/>
    </row>
    <row r="61" spans="1:7" ht="48" customHeight="1">
      <c r="A61" s="102"/>
      <c r="B61" s="65" t="s">
        <v>109</v>
      </c>
      <c r="C61" s="59" t="s">
        <v>96</v>
      </c>
      <c r="D61" s="81" t="s">
        <v>98</v>
      </c>
      <c r="E61" s="55"/>
      <c r="F61" s="55">
        <f>F67*F63+F64*F68+F65*F69</f>
        <v>1000000</v>
      </c>
      <c r="G61" s="56">
        <f>E61+F61</f>
        <v>1000000</v>
      </c>
    </row>
    <row r="62" spans="1:7" ht="15.75">
      <c r="A62" s="102">
        <v>2</v>
      </c>
      <c r="B62" s="77" t="s">
        <v>29</v>
      </c>
      <c r="C62" s="59" t="s">
        <v>86</v>
      </c>
      <c r="D62" s="81" t="s">
        <v>86</v>
      </c>
      <c r="E62" s="40" t="s">
        <v>86</v>
      </c>
      <c r="F62" s="41"/>
      <c r="G62" s="41"/>
    </row>
    <row r="63" spans="1:7" ht="25.5">
      <c r="A63" s="102"/>
      <c r="B63" s="69" t="s">
        <v>113</v>
      </c>
      <c r="C63" s="68" t="s">
        <v>92</v>
      </c>
      <c r="D63" s="81" t="s">
        <v>98</v>
      </c>
      <c r="E63" s="40"/>
      <c r="F63" s="82">
        <v>2</v>
      </c>
      <c r="G63" s="82">
        <f>F63</f>
        <v>2</v>
      </c>
    </row>
    <row r="64" spans="1:7" ht="26.25">
      <c r="A64" s="102"/>
      <c r="B64" s="65" t="s">
        <v>111</v>
      </c>
      <c r="C64" s="57" t="s">
        <v>91</v>
      </c>
      <c r="D64" s="81" t="s">
        <v>110</v>
      </c>
      <c r="E64" s="40"/>
      <c r="F64" s="82">
        <v>1</v>
      </c>
      <c r="G64" s="82">
        <f t="shared" ref="G64:G65" si="0">F64</f>
        <v>1</v>
      </c>
    </row>
    <row r="65" spans="1:9" ht="39">
      <c r="A65" s="102"/>
      <c r="B65" s="65" t="s">
        <v>112</v>
      </c>
      <c r="C65" s="57" t="s">
        <v>91</v>
      </c>
      <c r="D65" s="81" t="s">
        <v>110</v>
      </c>
      <c r="E65" s="40"/>
      <c r="F65" s="82">
        <v>4</v>
      </c>
      <c r="G65" s="82">
        <f t="shared" si="0"/>
        <v>4</v>
      </c>
    </row>
    <row r="66" spans="1:9" ht="15.75">
      <c r="A66" s="102">
        <v>3</v>
      </c>
      <c r="B66" s="77" t="s">
        <v>30</v>
      </c>
      <c r="C66" s="59"/>
      <c r="D66" s="59"/>
      <c r="E66" s="41"/>
      <c r="F66" s="41"/>
      <c r="G66" s="41"/>
    </row>
    <row r="67" spans="1:9" ht="25.5">
      <c r="A67" s="102"/>
      <c r="B67" s="69" t="s">
        <v>113</v>
      </c>
      <c r="C67" s="57" t="s">
        <v>92</v>
      </c>
      <c r="D67" s="81" t="s">
        <v>98</v>
      </c>
      <c r="E67" s="41"/>
      <c r="F67" s="41">
        <v>235000</v>
      </c>
      <c r="G67" s="54">
        <f t="shared" ref="G67:G69" si="1">E67+F67</f>
        <v>235000</v>
      </c>
    </row>
    <row r="68" spans="1:9" s="136" customFormat="1" ht="25.5">
      <c r="A68" s="129"/>
      <c r="B68" s="130" t="s">
        <v>114</v>
      </c>
      <c r="C68" s="131" t="s">
        <v>92</v>
      </c>
      <c r="D68" s="132" t="s">
        <v>115</v>
      </c>
      <c r="E68" s="133"/>
      <c r="F68" s="133">
        <v>50000</v>
      </c>
      <c r="G68" s="134">
        <f t="shared" si="1"/>
        <v>50000</v>
      </c>
      <c r="H68" s="135">
        <v>39360</v>
      </c>
    </row>
    <row r="69" spans="1:9" s="136" customFormat="1" ht="25.5">
      <c r="A69" s="129"/>
      <c r="B69" s="130" t="s">
        <v>116</v>
      </c>
      <c r="C69" s="131" t="s">
        <v>92</v>
      </c>
      <c r="D69" s="132" t="s">
        <v>115</v>
      </c>
      <c r="E69" s="133"/>
      <c r="F69" s="133">
        <v>120000</v>
      </c>
      <c r="G69" s="134">
        <f t="shared" si="1"/>
        <v>120000</v>
      </c>
      <c r="H69" s="135">
        <v>53400</v>
      </c>
    </row>
    <row r="70" spans="1:9" ht="15.75">
      <c r="A70" s="102">
        <v>4</v>
      </c>
      <c r="B70" s="77" t="s">
        <v>31</v>
      </c>
      <c r="C70" s="59"/>
      <c r="D70" s="59"/>
      <c r="E70" s="40"/>
      <c r="F70" s="41"/>
      <c r="G70" s="41"/>
    </row>
    <row r="71" spans="1:9" ht="39">
      <c r="A71" s="102"/>
      <c r="B71" s="65" t="s">
        <v>117</v>
      </c>
      <c r="C71" s="59" t="s">
        <v>96</v>
      </c>
      <c r="D71" s="81" t="s">
        <v>115</v>
      </c>
      <c r="E71" s="53"/>
      <c r="F71" s="54">
        <v>1000000</v>
      </c>
      <c r="G71" s="54">
        <f t="shared" ref="G71" si="2">E71+F71</f>
        <v>1000000</v>
      </c>
    </row>
    <row r="72" spans="1:9" ht="36.75" customHeight="1">
      <c r="A72" s="102"/>
      <c r="B72" s="159" t="s">
        <v>118</v>
      </c>
      <c r="C72" s="160"/>
      <c r="D72" s="103"/>
      <c r="E72" s="89"/>
      <c r="F72" s="41"/>
      <c r="G72" s="41"/>
    </row>
    <row r="73" spans="1:9" ht="15.75">
      <c r="A73" s="102">
        <v>1</v>
      </c>
      <c r="B73" s="77" t="s">
        <v>28</v>
      </c>
      <c r="C73" s="59"/>
      <c r="D73" s="59"/>
      <c r="E73" s="89"/>
      <c r="F73" s="41"/>
      <c r="G73" s="41"/>
    </row>
    <row r="74" spans="1:9" ht="45.75" customHeight="1">
      <c r="A74" s="102"/>
      <c r="B74" s="65" t="s">
        <v>170</v>
      </c>
      <c r="C74" s="57" t="s">
        <v>92</v>
      </c>
      <c r="D74" s="81" t="s">
        <v>98</v>
      </c>
      <c r="E74" s="40"/>
      <c r="F74" s="41">
        <v>300000</v>
      </c>
      <c r="G74" s="41">
        <f t="shared" ref="G74" si="3">E74+F74</f>
        <v>300000</v>
      </c>
    </row>
    <row r="75" spans="1:9" ht="15.75">
      <c r="A75" s="102">
        <v>2</v>
      </c>
      <c r="B75" s="77" t="s">
        <v>29</v>
      </c>
      <c r="C75" s="59"/>
      <c r="D75" s="59"/>
      <c r="E75" s="40"/>
      <c r="F75" s="41"/>
      <c r="G75" s="41"/>
    </row>
    <row r="76" spans="1:9" ht="39">
      <c r="A76" s="149"/>
      <c r="B76" s="65" t="s">
        <v>120</v>
      </c>
      <c r="C76" s="57" t="s">
        <v>99</v>
      </c>
      <c r="D76" s="83" t="s">
        <v>121</v>
      </c>
      <c r="E76" s="53"/>
      <c r="F76" s="56">
        <f>268000/F79</f>
        <v>30.73066748615113</v>
      </c>
      <c r="G76" s="56">
        <f t="shared" ref="G76" si="4">E76+F76</f>
        <v>30.73066748615113</v>
      </c>
      <c r="I76" s="2">
        <v>34.4</v>
      </c>
    </row>
    <row r="77" spans="1:9" ht="43.5" customHeight="1">
      <c r="A77" s="102"/>
      <c r="B77" s="65" t="s">
        <v>180</v>
      </c>
      <c r="C77" s="57" t="s">
        <v>91</v>
      </c>
      <c r="D77" s="83" t="s">
        <v>121</v>
      </c>
      <c r="E77" s="53"/>
      <c r="F77" s="56">
        <v>3</v>
      </c>
      <c r="G77" s="56">
        <f t="shared" ref="G77:G82" si="5">E77+F77</f>
        <v>3</v>
      </c>
    </row>
    <row r="78" spans="1:9" ht="15.75">
      <c r="A78" s="102">
        <v>3</v>
      </c>
      <c r="B78" s="77" t="s">
        <v>30</v>
      </c>
      <c r="C78" s="59" t="s">
        <v>86</v>
      </c>
      <c r="D78" s="59" t="s">
        <v>86</v>
      </c>
      <c r="E78" s="40" t="s">
        <v>86</v>
      </c>
      <c r="F78" s="41"/>
      <c r="G78" s="41"/>
    </row>
    <row r="79" spans="1:9" ht="39">
      <c r="A79" s="149"/>
      <c r="B79" s="65" t="s">
        <v>122</v>
      </c>
      <c r="C79" s="57" t="s">
        <v>92</v>
      </c>
      <c r="D79" s="57" t="s">
        <v>115</v>
      </c>
      <c r="E79" s="40"/>
      <c r="F79" s="40">
        <v>8720.93</v>
      </c>
      <c r="G79" s="41">
        <f t="shared" ref="G79" si="6">E79+F79</f>
        <v>8720.93</v>
      </c>
    </row>
    <row r="80" spans="1:9" ht="39">
      <c r="A80" s="102"/>
      <c r="B80" s="65" t="s">
        <v>181</v>
      </c>
      <c r="C80" s="57" t="s">
        <v>92</v>
      </c>
      <c r="D80" s="57" t="s">
        <v>115</v>
      </c>
      <c r="E80" s="40"/>
      <c r="F80" s="40">
        <f>32000/F77</f>
        <v>10666.666666666666</v>
      </c>
      <c r="G80" s="41">
        <f t="shared" si="5"/>
        <v>10666.666666666666</v>
      </c>
    </row>
    <row r="81" spans="1:7" ht="15.75">
      <c r="A81" s="102">
        <v>4</v>
      </c>
      <c r="B81" s="77" t="s">
        <v>31</v>
      </c>
      <c r="C81" s="59"/>
      <c r="D81" s="59"/>
      <c r="E81" s="40"/>
      <c r="F81" s="41"/>
      <c r="G81" s="41"/>
    </row>
    <row r="82" spans="1:7" ht="39">
      <c r="A82" s="102"/>
      <c r="B82" s="65" t="s">
        <v>117</v>
      </c>
      <c r="C82" s="57" t="s">
        <v>92</v>
      </c>
      <c r="D82" s="57" t="s">
        <v>115</v>
      </c>
      <c r="E82" s="53"/>
      <c r="F82" s="54">
        <f>F74</f>
        <v>300000</v>
      </c>
      <c r="G82" s="54">
        <f t="shared" si="5"/>
        <v>300000</v>
      </c>
    </row>
    <row r="83" spans="1:7" ht="25.5" customHeight="1">
      <c r="A83" s="129"/>
      <c r="B83" s="155" t="s">
        <v>123</v>
      </c>
      <c r="C83" s="156"/>
      <c r="D83" s="156"/>
      <c r="E83" s="141"/>
      <c r="F83" s="133"/>
      <c r="G83" s="133"/>
    </row>
    <row r="84" spans="1:7" ht="15.75">
      <c r="A84" s="129">
        <v>1</v>
      </c>
      <c r="B84" s="142" t="s">
        <v>28</v>
      </c>
      <c r="C84" s="143"/>
      <c r="D84" s="143"/>
      <c r="E84" s="141"/>
      <c r="F84" s="133"/>
      <c r="G84" s="133"/>
    </row>
    <row r="85" spans="1:7" ht="39">
      <c r="A85" s="129"/>
      <c r="B85" s="144" t="s">
        <v>124</v>
      </c>
      <c r="C85" s="131" t="s">
        <v>92</v>
      </c>
      <c r="D85" s="140" t="s">
        <v>178</v>
      </c>
      <c r="E85" s="141"/>
      <c r="F85" s="133">
        <v>91500</v>
      </c>
      <c r="G85" s="133">
        <f t="shared" ref="G85" si="7">E85+F85</f>
        <v>91500</v>
      </c>
    </row>
    <row r="86" spans="1:7" ht="15.75">
      <c r="A86" s="129">
        <v>2</v>
      </c>
      <c r="B86" s="142" t="s">
        <v>29</v>
      </c>
      <c r="C86" s="143"/>
      <c r="D86" s="143"/>
      <c r="E86" s="141"/>
      <c r="F86" s="133"/>
      <c r="G86" s="133"/>
    </row>
    <row r="87" spans="1:7" ht="26.25">
      <c r="A87" s="129"/>
      <c r="B87" s="144" t="s">
        <v>176</v>
      </c>
      <c r="C87" s="145" t="s">
        <v>91</v>
      </c>
      <c r="D87" s="145" t="s">
        <v>127</v>
      </c>
      <c r="E87" s="141"/>
      <c r="F87" s="146">
        <v>4</v>
      </c>
      <c r="G87" s="146">
        <f t="shared" ref="G87" si="8">E87+F87</f>
        <v>4</v>
      </c>
    </row>
    <row r="88" spans="1:7" ht="15.75">
      <c r="A88" s="129">
        <v>3</v>
      </c>
      <c r="B88" s="142" t="s">
        <v>30</v>
      </c>
      <c r="C88" s="143" t="s">
        <v>86</v>
      </c>
      <c r="D88" s="143" t="s">
        <v>86</v>
      </c>
      <c r="E88" s="141" t="s">
        <v>86</v>
      </c>
      <c r="F88" s="133"/>
      <c r="G88" s="133"/>
    </row>
    <row r="89" spans="1:7" ht="25.5">
      <c r="A89" s="129"/>
      <c r="B89" s="130" t="s">
        <v>177</v>
      </c>
      <c r="C89" s="145" t="s">
        <v>92</v>
      </c>
      <c r="D89" s="147" t="s">
        <v>115</v>
      </c>
      <c r="E89" s="141"/>
      <c r="F89" s="134">
        <f>F85/F87</f>
        <v>22875</v>
      </c>
      <c r="G89" s="134">
        <f t="shared" ref="G89" si="9">E89+F89</f>
        <v>22875</v>
      </c>
    </row>
    <row r="90" spans="1:7" ht="15.75">
      <c r="A90" s="129">
        <v>4</v>
      </c>
      <c r="B90" s="142" t="s">
        <v>31</v>
      </c>
      <c r="C90" s="143"/>
      <c r="D90" s="143"/>
      <c r="E90" s="141"/>
      <c r="F90" s="133"/>
      <c r="G90" s="133"/>
    </row>
    <row r="91" spans="1:7" ht="26.25">
      <c r="A91" s="129"/>
      <c r="B91" s="144" t="s">
        <v>131</v>
      </c>
      <c r="C91" s="131" t="s">
        <v>92</v>
      </c>
      <c r="D91" s="131" t="s">
        <v>115</v>
      </c>
      <c r="E91" s="148"/>
      <c r="F91" s="134">
        <f>F85</f>
        <v>91500</v>
      </c>
      <c r="G91" s="134">
        <f t="shared" ref="G91" si="10">E91+F91</f>
        <v>91500</v>
      </c>
    </row>
    <row r="92" spans="1:7" ht="30" customHeight="1">
      <c r="A92" s="102"/>
      <c r="B92" s="157" t="s">
        <v>146</v>
      </c>
      <c r="C92" s="157"/>
      <c r="D92" s="157"/>
      <c r="E92" s="53"/>
      <c r="F92" s="54"/>
      <c r="G92" s="54"/>
    </row>
    <row r="93" spans="1:7" ht="15.75">
      <c r="A93" s="102">
        <v>1</v>
      </c>
      <c r="B93" s="77" t="s">
        <v>28</v>
      </c>
      <c r="C93" s="57"/>
      <c r="D93" s="57"/>
      <c r="E93" s="53"/>
      <c r="F93" s="54"/>
      <c r="G93" s="54"/>
    </row>
    <row r="94" spans="1:7" ht="46.5" customHeight="1">
      <c r="A94" s="102"/>
      <c r="B94" s="111" t="s">
        <v>161</v>
      </c>
      <c r="C94" s="57" t="s">
        <v>92</v>
      </c>
      <c r="D94" s="112" t="s">
        <v>147</v>
      </c>
      <c r="E94" s="53"/>
      <c r="F94" s="54">
        <v>250000</v>
      </c>
      <c r="G94" s="54">
        <f>F94</f>
        <v>250000</v>
      </c>
    </row>
    <row r="95" spans="1:7" ht="34.5" customHeight="1">
      <c r="A95" s="102"/>
      <c r="B95" s="69" t="s">
        <v>148</v>
      </c>
      <c r="C95" s="95" t="s">
        <v>158</v>
      </c>
      <c r="D95" s="57" t="s">
        <v>151</v>
      </c>
      <c r="E95" s="53"/>
      <c r="F95" s="56">
        <v>112.7</v>
      </c>
      <c r="G95" s="56">
        <f>F95</f>
        <v>112.7</v>
      </c>
    </row>
    <row r="96" spans="1:7" ht="33.75" customHeight="1">
      <c r="A96" s="102"/>
      <c r="B96" s="69" t="s">
        <v>149</v>
      </c>
      <c r="C96" s="95" t="s">
        <v>150</v>
      </c>
      <c r="D96" s="57" t="s">
        <v>151</v>
      </c>
      <c r="E96" s="53"/>
      <c r="F96" s="56">
        <v>100.7</v>
      </c>
      <c r="G96" s="56">
        <f>F96</f>
        <v>100.7</v>
      </c>
    </row>
    <row r="97" spans="1:7" ht="15.75">
      <c r="A97" s="102">
        <v>2</v>
      </c>
      <c r="B97" s="77" t="s">
        <v>29</v>
      </c>
      <c r="C97" s="57"/>
      <c r="D97" s="57"/>
      <c r="E97" s="53"/>
      <c r="F97" s="54"/>
      <c r="G97" s="54"/>
    </row>
    <row r="98" spans="1:7" ht="66.75" customHeight="1">
      <c r="A98" s="102"/>
      <c r="B98" s="110" t="s">
        <v>159</v>
      </c>
      <c r="C98" s="95" t="s">
        <v>99</v>
      </c>
      <c r="D98" s="57" t="s">
        <v>152</v>
      </c>
      <c r="E98" s="53"/>
      <c r="F98" s="54">
        <v>360</v>
      </c>
      <c r="G98" s="54">
        <f>F98</f>
        <v>360</v>
      </c>
    </row>
    <row r="99" spans="1:7" ht="74.25" customHeight="1">
      <c r="A99" s="138"/>
      <c r="B99" s="139" t="s">
        <v>173</v>
      </c>
      <c r="C99" s="95" t="s">
        <v>126</v>
      </c>
      <c r="D99" s="83" t="s">
        <v>174</v>
      </c>
      <c r="E99" s="53"/>
      <c r="F99" s="54">
        <v>1</v>
      </c>
      <c r="G99" s="54">
        <f>F99</f>
        <v>1</v>
      </c>
    </row>
    <row r="100" spans="1:7" ht="15.75">
      <c r="A100" s="102">
        <v>3</v>
      </c>
      <c r="B100" s="77" t="s">
        <v>30</v>
      </c>
      <c r="C100" s="57"/>
      <c r="D100" s="57"/>
      <c r="E100" s="53"/>
      <c r="F100" s="54"/>
      <c r="G100" s="54"/>
    </row>
    <row r="101" spans="1:7" ht="61.5" customHeight="1">
      <c r="A101" s="102"/>
      <c r="B101" s="69" t="s">
        <v>160</v>
      </c>
      <c r="C101" s="57" t="s">
        <v>96</v>
      </c>
      <c r="D101" s="57" t="s">
        <v>154</v>
      </c>
      <c r="E101" s="53"/>
      <c r="F101" s="41">
        <f>164259/F98</f>
        <v>456.27499999999998</v>
      </c>
      <c r="G101" s="41">
        <f>F101</f>
        <v>456.27499999999998</v>
      </c>
    </row>
    <row r="102" spans="1:7" ht="53.25" customHeight="1">
      <c r="A102" s="138"/>
      <c r="B102" s="69" t="s">
        <v>172</v>
      </c>
      <c r="C102" s="57" t="s">
        <v>96</v>
      </c>
      <c r="D102" s="85" t="s">
        <v>127</v>
      </c>
      <c r="E102" s="53"/>
      <c r="F102" s="54">
        <v>85741</v>
      </c>
      <c r="G102" s="54">
        <f>F102</f>
        <v>85741</v>
      </c>
    </row>
    <row r="103" spans="1:7" ht="15.75">
      <c r="A103" s="102">
        <v>4</v>
      </c>
      <c r="B103" s="77" t="s">
        <v>31</v>
      </c>
      <c r="C103" s="57"/>
      <c r="D103" s="57"/>
      <c r="E103" s="53"/>
      <c r="F103" s="54"/>
      <c r="G103" s="54"/>
    </row>
    <row r="104" spans="1:7" ht="37.5" customHeight="1">
      <c r="A104" s="102"/>
      <c r="B104" s="69" t="s">
        <v>153</v>
      </c>
      <c r="C104" s="57" t="s">
        <v>155</v>
      </c>
      <c r="D104" s="57" t="s">
        <v>154</v>
      </c>
      <c r="E104" s="53"/>
      <c r="F104" s="41">
        <f>F98/1000/F95*100</f>
        <v>0.31943212067435667</v>
      </c>
      <c r="G104" s="41">
        <f>F104</f>
        <v>0.31943212067435667</v>
      </c>
    </row>
    <row r="105" spans="1:7" ht="0.75" customHeight="1">
      <c r="A105" s="70"/>
      <c r="B105" s="71"/>
      <c r="C105" s="94"/>
      <c r="D105" s="94"/>
      <c r="E105" s="72"/>
      <c r="F105" s="73"/>
      <c r="G105" s="73"/>
    </row>
    <row r="106" spans="1:7" ht="39.75" customHeight="1">
      <c r="A106" s="70"/>
      <c r="B106" s="71"/>
      <c r="C106" s="94"/>
      <c r="D106" s="94"/>
      <c r="E106" s="137"/>
      <c r="F106" s="73"/>
      <c r="G106" s="73"/>
    </row>
    <row r="107" spans="1:7" ht="15.75" customHeight="1">
      <c r="A107" s="158" t="s">
        <v>93</v>
      </c>
      <c r="B107" s="158"/>
      <c r="C107" s="158"/>
      <c r="D107" s="107"/>
    </row>
    <row r="108" spans="1:7" ht="17.25" customHeight="1">
      <c r="A108" s="158"/>
      <c r="B108" s="158"/>
      <c r="C108" s="158"/>
      <c r="D108" s="87"/>
      <c r="E108" s="5"/>
      <c r="F108" s="153" t="s">
        <v>94</v>
      </c>
      <c r="G108" s="153"/>
    </row>
    <row r="109" spans="1:7" ht="15.75">
      <c r="A109" s="3"/>
      <c r="B109" s="108"/>
      <c r="D109" s="109" t="s">
        <v>32</v>
      </c>
      <c r="F109" s="154" t="s">
        <v>54</v>
      </c>
      <c r="G109" s="154"/>
    </row>
    <row r="110" spans="1:7" ht="15.75" customHeight="1">
      <c r="A110" s="3"/>
      <c r="B110" s="108"/>
      <c r="D110" s="109"/>
      <c r="F110" s="106"/>
      <c r="G110" s="106"/>
    </row>
    <row r="111" spans="1:7" ht="15.75" customHeight="1">
      <c r="A111" s="152" t="s">
        <v>33</v>
      </c>
      <c r="B111" s="152"/>
      <c r="C111" s="108"/>
      <c r="D111" s="108"/>
    </row>
    <row r="112" spans="1:7" ht="15.75" customHeight="1">
      <c r="A112" s="98"/>
      <c r="B112" s="98"/>
      <c r="C112" s="108"/>
      <c r="D112" s="108"/>
    </row>
    <row r="113" spans="1:7" ht="15.75" hidden="1">
      <c r="A113" s="150"/>
      <c r="B113" s="150"/>
      <c r="C113" s="150"/>
      <c r="D113" s="108"/>
    </row>
    <row r="114" spans="1:7" ht="36" customHeight="1">
      <c r="A114" s="151" t="s">
        <v>171</v>
      </c>
      <c r="B114" s="152"/>
      <c r="C114" s="152"/>
      <c r="D114" s="87"/>
      <c r="E114" s="5"/>
      <c r="F114" s="153" t="s">
        <v>168</v>
      </c>
      <c r="G114" s="153"/>
    </row>
    <row r="115" spans="1:7" ht="15.75">
      <c r="B115" s="108"/>
      <c r="C115" s="108"/>
      <c r="D115" s="109" t="s">
        <v>32</v>
      </c>
      <c r="F115" s="154" t="s">
        <v>54</v>
      </c>
      <c r="G115" s="154"/>
    </row>
    <row r="116" spans="1:7">
      <c r="A116" s="10" t="s">
        <v>52</v>
      </c>
    </row>
    <row r="117" spans="1:7">
      <c r="A117" s="11" t="s">
        <v>53</v>
      </c>
    </row>
  </sheetData>
  <mergeCells count="46">
    <mergeCell ref="E9:G9"/>
    <mergeCell ref="F1:G3"/>
    <mergeCell ref="E5:G5"/>
    <mergeCell ref="E6:G6"/>
    <mergeCell ref="E7:G7"/>
    <mergeCell ref="E8:G8"/>
    <mergeCell ref="E10:G10"/>
    <mergeCell ref="A12:G12"/>
    <mergeCell ref="A13:G13"/>
    <mergeCell ref="D16:F16"/>
    <mergeCell ref="A17:C17"/>
    <mergeCell ref="D17:E17"/>
    <mergeCell ref="C30:G30"/>
    <mergeCell ref="D18:F18"/>
    <mergeCell ref="A19:C19"/>
    <mergeCell ref="D19:E19"/>
    <mergeCell ref="E20:F20"/>
    <mergeCell ref="E21:F21"/>
    <mergeCell ref="B22:G22"/>
    <mergeCell ref="B23:G23"/>
    <mergeCell ref="B24:G24"/>
    <mergeCell ref="B25:G25"/>
    <mergeCell ref="B27:G27"/>
    <mergeCell ref="B28:G28"/>
    <mergeCell ref="B72:C72"/>
    <mergeCell ref="B31:G31"/>
    <mergeCell ref="B33:G33"/>
    <mergeCell ref="B34:G34"/>
    <mergeCell ref="E36:E37"/>
    <mergeCell ref="B40:D40"/>
    <mergeCell ref="A45:B45"/>
    <mergeCell ref="B47:G47"/>
    <mergeCell ref="A52:B52"/>
    <mergeCell ref="B54:G54"/>
    <mergeCell ref="B58:D58"/>
    <mergeCell ref="B59:D59"/>
    <mergeCell ref="A113:C113"/>
    <mergeCell ref="A114:C114"/>
    <mergeCell ref="F114:G114"/>
    <mergeCell ref="F115:G115"/>
    <mergeCell ref="B83:D83"/>
    <mergeCell ref="B92:D92"/>
    <mergeCell ref="A107:C108"/>
    <mergeCell ref="F108:G108"/>
    <mergeCell ref="F109:G109"/>
    <mergeCell ref="A111:B111"/>
  </mergeCells>
  <pageMargins left="0.19685039370078741" right="0.15748031496062992" top="0.59055118110236227" bottom="0.59055118110236227" header="0.31496062992125984" footer="0.31496062992125984"/>
  <pageSetup paperSize="9" orientation="landscape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3"/>
  <sheetViews>
    <sheetView topLeftCell="A69" zoomScale="90" zoomScaleNormal="90" workbookViewId="0">
      <selection activeCell="B92" sqref="B92:B96"/>
    </sheetView>
  </sheetViews>
  <sheetFormatPr defaultColWidth="21.625" defaultRowHeight="15"/>
  <cols>
    <col min="1" max="1" width="6.625" style="2" customWidth="1"/>
    <col min="2" max="2" width="26" style="2" customWidth="1"/>
    <col min="3" max="3" width="17.25" style="2" customWidth="1"/>
    <col min="4" max="16384" width="21.625" style="2"/>
  </cols>
  <sheetData>
    <row r="1" spans="1:7">
      <c r="F1" s="191" t="s">
        <v>74</v>
      </c>
      <c r="G1" s="192"/>
    </row>
    <row r="2" spans="1:7">
      <c r="F2" s="192"/>
      <c r="G2" s="192"/>
    </row>
    <row r="3" spans="1:7" ht="32.25" customHeight="1">
      <c r="F3" s="192"/>
      <c r="G3" s="192"/>
    </row>
    <row r="4" spans="1:7" ht="15.75">
      <c r="A4" s="22"/>
      <c r="E4" s="22" t="s">
        <v>0</v>
      </c>
    </row>
    <row r="5" spans="1:7" ht="15.75">
      <c r="A5" s="22"/>
      <c r="E5" s="193" t="s">
        <v>1</v>
      </c>
      <c r="F5" s="193"/>
      <c r="G5" s="193"/>
    </row>
    <row r="6" spans="1:7" ht="15.75">
      <c r="A6" s="22"/>
      <c r="B6" s="22"/>
      <c r="E6" s="194" t="s">
        <v>88</v>
      </c>
      <c r="F6" s="194"/>
      <c r="G6" s="194"/>
    </row>
    <row r="7" spans="1:7" ht="15" customHeight="1">
      <c r="A7" s="22"/>
      <c r="E7" s="154" t="s">
        <v>2</v>
      </c>
      <c r="F7" s="154"/>
      <c r="G7" s="154"/>
    </row>
    <row r="8" spans="1:7" ht="9.75" customHeight="1">
      <c r="A8" s="22"/>
      <c r="B8" s="22"/>
      <c r="E8" s="194"/>
      <c r="F8" s="194"/>
      <c r="G8" s="194"/>
    </row>
    <row r="9" spans="1:7" ht="9" customHeight="1">
      <c r="A9" s="22"/>
      <c r="E9" s="154"/>
      <c r="F9" s="154"/>
      <c r="G9" s="154"/>
    </row>
    <row r="10" spans="1:7" ht="15.75">
      <c r="A10" s="22"/>
      <c r="E10" s="152" t="s">
        <v>140</v>
      </c>
      <c r="F10" s="152"/>
      <c r="G10" s="152"/>
    </row>
    <row r="11" spans="1:7" ht="12" customHeight="1"/>
    <row r="12" spans="1:7" ht="15.75">
      <c r="A12" s="188" t="s">
        <v>3</v>
      </c>
      <c r="B12" s="188"/>
      <c r="C12" s="188"/>
      <c r="D12" s="188"/>
      <c r="E12" s="188"/>
      <c r="F12" s="188"/>
      <c r="G12" s="188"/>
    </row>
    <row r="13" spans="1:7" ht="15.75">
      <c r="A13" s="188" t="s">
        <v>85</v>
      </c>
      <c r="B13" s="188"/>
      <c r="C13" s="188"/>
      <c r="D13" s="188"/>
      <c r="E13" s="188"/>
      <c r="F13" s="188"/>
      <c r="G13" s="188"/>
    </row>
    <row r="14" spans="1:7" ht="9.75" customHeight="1"/>
    <row r="15" spans="1:7" ht="9" customHeight="1"/>
    <row r="16" spans="1:7" ht="15" customHeight="1">
      <c r="A16" s="25" t="s">
        <v>75</v>
      </c>
      <c r="B16" s="37">
        <v>3100000</v>
      </c>
      <c r="C16" s="37"/>
      <c r="D16" s="189" t="s">
        <v>87</v>
      </c>
      <c r="E16" s="189"/>
      <c r="F16" s="189"/>
      <c r="G16" s="35">
        <v>31692820</v>
      </c>
    </row>
    <row r="17" spans="1:7" ht="28.5" customHeight="1">
      <c r="A17" s="180" t="s">
        <v>83</v>
      </c>
      <c r="B17" s="180"/>
      <c r="C17" s="180"/>
      <c r="D17" s="190" t="s">
        <v>2</v>
      </c>
      <c r="E17" s="190"/>
      <c r="F17" s="26" t="s">
        <v>86</v>
      </c>
      <c r="G17" s="31" t="s">
        <v>76</v>
      </c>
    </row>
    <row r="18" spans="1:7" ht="19.5" customHeight="1">
      <c r="A18" s="27" t="s">
        <v>77</v>
      </c>
      <c r="B18" s="27">
        <v>3110000</v>
      </c>
      <c r="C18" s="27"/>
      <c r="D18" s="179" t="s">
        <v>88</v>
      </c>
      <c r="E18" s="179"/>
      <c r="F18" s="179"/>
      <c r="G18" s="35">
        <v>31692820</v>
      </c>
    </row>
    <row r="19" spans="1:7" ht="23.25" customHeight="1">
      <c r="A19" s="180" t="s">
        <v>79</v>
      </c>
      <c r="B19" s="180"/>
      <c r="C19" s="180"/>
      <c r="D19" s="181" t="s">
        <v>34</v>
      </c>
      <c r="E19" s="181"/>
      <c r="F19" s="26"/>
      <c r="G19" s="31" t="s">
        <v>76</v>
      </c>
    </row>
    <row r="20" spans="1:7" ht="28.5" customHeight="1">
      <c r="A20" s="28" t="s">
        <v>78</v>
      </c>
      <c r="B20" s="38">
        <v>3117670</v>
      </c>
      <c r="C20" s="38">
        <v>7670</v>
      </c>
      <c r="D20" s="50" t="s">
        <v>97</v>
      </c>
      <c r="E20" s="182" t="s">
        <v>100</v>
      </c>
      <c r="F20" s="182"/>
      <c r="G20" s="39" t="s">
        <v>89</v>
      </c>
    </row>
    <row r="21" spans="1:7" ht="47.25" customHeight="1">
      <c r="B21" s="29" t="s">
        <v>79</v>
      </c>
      <c r="C21" s="75" t="s">
        <v>80</v>
      </c>
      <c r="D21" s="26" t="s">
        <v>81</v>
      </c>
      <c r="E21" s="180" t="s">
        <v>84</v>
      </c>
      <c r="F21" s="180"/>
      <c r="G21" s="30" t="s">
        <v>82</v>
      </c>
    </row>
    <row r="22" spans="1:7" ht="40.5" customHeight="1">
      <c r="A22" s="52" t="s">
        <v>8</v>
      </c>
      <c r="B22" s="152" t="s">
        <v>142</v>
      </c>
      <c r="C22" s="152"/>
      <c r="D22" s="152"/>
      <c r="E22" s="152"/>
      <c r="F22" s="152"/>
      <c r="G22" s="152"/>
    </row>
    <row r="23" spans="1:7" ht="91.5" customHeight="1">
      <c r="A23" s="52" t="s">
        <v>9</v>
      </c>
      <c r="B23" s="183" t="s">
        <v>156</v>
      </c>
      <c r="C23" s="183"/>
      <c r="D23" s="183"/>
      <c r="E23" s="183"/>
      <c r="F23" s="183"/>
      <c r="G23" s="183"/>
    </row>
    <row r="24" spans="1:7" ht="29.25" customHeight="1">
      <c r="B24" s="184" t="s">
        <v>157</v>
      </c>
      <c r="C24" s="184"/>
      <c r="D24" s="184"/>
      <c r="E24" s="184"/>
      <c r="F24" s="184"/>
      <c r="G24" s="184"/>
    </row>
    <row r="25" spans="1:7" ht="29.25" customHeight="1">
      <c r="A25" s="20" t="s">
        <v>10</v>
      </c>
      <c r="B25" s="152" t="s">
        <v>47</v>
      </c>
      <c r="C25" s="152"/>
      <c r="D25" s="152"/>
      <c r="E25" s="152"/>
      <c r="F25" s="152"/>
      <c r="G25" s="152"/>
    </row>
    <row r="26" spans="1:7" ht="9" customHeight="1">
      <c r="A26" s="1"/>
    </row>
    <row r="27" spans="1:7" ht="15.75">
      <c r="A27" s="18" t="s">
        <v>12</v>
      </c>
      <c r="B27" s="161" t="s">
        <v>48</v>
      </c>
      <c r="C27" s="161"/>
      <c r="D27" s="161"/>
      <c r="E27" s="161"/>
      <c r="F27" s="161"/>
      <c r="G27" s="161"/>
    </row>
    <row r="28" spans="1:7" ht="24" customHeight="1">
      <c r="A28" s="18">
        <v>1</v>
      </c>
      <c r="B28" s="185" t="s">
        <v>101</v>
      </c>
      <c r="C28" s="186"/>
      <c r="D28" s="186"/>
      <c r="E28" s="186"/>
      <c r="F28" s="186"/>
      <c r="G28" s="187"/>
    </row>
    <row r="29" spans="1:7" ht="11.25" customHeight="1">
      <c r="A29" s="1"/>
    </row>
    <row r="30" spans="1:7" ht="17.25" customHeight="1">
      <c r="A30" s="62" t="s">
        <v>11</v>
      </c>
      <c r="B30" s="58" t="s">
        <v>90</v>
      </c>
      <c r="C30" s="177" t="s">
        <v>102</v>
      </c>
      <c r="D30" s="178"/>
      <c r="E30" s="178"/>
      <c r="F30" s="178"/>
      <c r="G30" s="178"/>
    </row>
    <row r="31" spans="1:7" ht="18.75" customHeight="1">
      <c r="A31" s="20" t="s">
        <v>14</v>
      </c>
      <c r="B31" s="152" t="s">
        <v>49</v>
      </c>
      <c r="C31" s="152"/>
      <c r="D31" s="152"/>
      <c r="E31" s="152"/>
      <c r="F31" s="152"/>
      <c r="G31" s="152"/>
    </row>
    <row r="32" spans="1:7" ht="9" customHeight="1">
      <c r="A32" s="20"/>
      <c r="B32" s="19"/>
      <c r="C32" s="19"/>
      <c r="D32" s="19"/>
      <c r="E32" s="19"/>
      <c r="F32" s="19"/>
      <c r="G32" s="19"/>
    </row>
    <row r="33" spans="1:7" ht="15.75">
      <c r="A33" s="18" t="s">
        <v>12</v>
      </c>
      <c r="B33" s="161" t="s">
        <v>13</v>
      </c>
      <c r="C33" s="161"/>
      <c r="D33" s="161"/>
      <c r="E33" s="161"/>
      <c r="F33" s="161"/>
      <c r="G33" s="161"/>
    </row>
    <row r="34" spans="1:7" ht="20.25" customHeight="1">
      <c r="A34" s="18">
        <v>1</v>
      </c>
      <c r="B34" s="162" t="s">
        <v>103</v>
      </c>
      <c r="C34" s="162"/>
      <c r="D34" s="162"/>
      <c r="E34" s="162"/>
      <c r="F34" s="162"/>
      <c r="G34" s="162"/>
    </row>
    <row r="35" spans="1:7" ht="12.75" customHeight="1">
      <c r="A35" s="20"/>
      <c r="B35" s="19"/>
      <c r="C35" s="19"/>
      <c r="D35" s="19"/>
      <c r="E35" s="19"/>
      <c r="F35" s="19"/>
      <c r="G35" s="19"/>
    </row>
    <row r="36" spans="1:7" ht="15.75">
      <c r="A36" s="20" t="s">
        <v>20</v>
      </c>
      <c r="B36" s="9" t="s">
        <v>16</v>
      </c>
      <c r="C36" s="19"/>
      <c r="D36" s="19"/>
      <c r="E36" s="163" t="s">
        <v>50</v>
      </c>
      <c r="F36" s="19"/>
      <c r="G36" s="19"/>
    </row>
    <row r="37" spans="1:7" ht="8.25" customHeight="1">
      <c r="A37" s="1"/>
      <c r="E37" s="164"/>
    </row>
    <row r="38" spans="1:7" ht="25.5">
      <c r="A38" s="18" t="s">
        <v>12</v>
      </c>
      <c r="B38" s="74" t="s">
        <v>16</v>
      </c>
      <c r="C38" s="18" t="s">
        <v>17</v>
      </c>
      <c r="D38" s="18" t="s">
        <v>18</v>
      </c>
      <c r="E38" s="18" t="s">
        <v>19</v>
      </c>
    </row>
    <row r="39" spans="1:7" ht="15.75">
      <c r="A39" s="18">
        <v>1</v>
      </c>
      <c r="B39" s="18">
        <v>2</v>
      </c>
      <c r="C39" s="18">
        <v>3</v>
      </c>
      <c r="D39" s="18">
        <v>4</v>
      </c>
      <c r="E39" s="18">
        <v>5</v>
      </c>
    </row>
    <row r="40" spans="1:7" ht="39" customHeight="1">
      <c r="A40" s="46"/>
      <c r="B40" s="171" t="s">
        <v>104</v>
      </c>
      <c r="C40" s="172"/>
      <c r="D40" s="173"/>
      <c r="E40" s="46"/>
    </row>
    <row r="41" spans="1:7" ht="42.75" customHeight="1">
      <c r="A41" s="59">
        <v>1</v>
      </c>
      <c r="B41" s="78" t="s">
        <v>105</v>
      </c>
      <c r="C41" s="40"/>
      <c r="D41" s="41">
        <v>1000000</v>
      </c>
      <c r="E41" s="41">
        <f>C41+D41</f>
        <v>1000000</v>
      </c>
    </row>
    <row r="42" spans="1:7" ht="36.75" customHeight="1">
      <c r="A42" s="59">
        <v>2</v>
      </c>
      <c r="B42" s="79" t="s">
        <v>106</v>
      </c>
      <c r="C42" s="66"/>
      <c r="D42" s="67">
        <v>300000</v>
      </c>
      <c r="E42" s="67">
        <f>D42+C42</f>
        <v>300000</v>
      </c>
    </row>
    <row r="43" spans="1:7" ht="30.75" customHeight="1">
      <c r="A43" s="59">
        <v>3</v>
      </c>
      <c r="B43" s="80" t="s">
        <v>107</v>
      </c>
      <c r="C43" s="66"/>
      <c r="D43" s="67">
        <f>3500000+1500000</f>
        <v>5000000</v>
      </c>
      <c r="E43" s="67">
        <f>D43+C43</f>
        <v>5000000</v>
      </c>
    </row>
    <row r="44" spans="1:7" ht="64.5" customHeight="1">
      <c r="A44" s="59">
        <v>4</v>
      </c>
      <c r="B44" s="93" t="s">
        <v>141</v>
      </c>
      <c r="C44" s="66"/>
      <c r="D44" s="67">
        <v>250000</v>
      </c>
      <c r="E44" s="67">
        <f>D44</f>
        <v>250000</v>
      </c>
    </row>
    <row r="45" spans="1:7" ht="15.75" customHeight="1">
      <c r="A45" s="168" t="s">
        <v>19</v>
      </c>
      <c r="B45" s="169"/>
      <c r="C45" s="44"/>
      <c r="D45" s="44">
        <f>SUM(D41:D44)</f>
        <v>6550000</v>
      </c>
      <c r="E45" s="44">
        <f>C45+D45</f>
        <v>6550000</v>
      </c>
    </row>
    <row r="46" spans="1:7" ht="12.75" customHeight="1">
      <c r="A46" s="1"/>
    </row>
    <row r="47" spans="1:7" ht="18.75" customHeight="1">
      <c r="A47" s="1" t="s">
        <v>23</v>
      </c>
      <c r="B47" s="152" t="s">
        <v>21</v>
      </c>
      <c r="C47" s="152"/>
      <c r="D47" s="152"/>
      <c r="E47" s="152"/>
      <c r="F47" s="152"/>
      <c r="G47" s="152"/>
    </row>
    <row r="48" spans="1:7" ht="13.5" customHeight="1">
      <c r="A48" s="1"/>
      <c r="E48" s="76" t="s">
        <v>15</v>
      </c>
    </row>
    <row r="49" spans="1:7" ht="25.5">
      <c r="A49" s="18" t="s">
        <v>12</v>
      </c>
      <c r="B49" s="74" t="s">
        <v>22</v>
      </c>
      <c r="C49" s="18" t="s">
        <v>17</v>
      </c>
      <c r="D49" s="18" t="s">
        <v>18</v>
      </c>
      <c r="E49" s="18" t="s">
        <v>19</v>
      </c>
    </row>
    <row r="50" spans="1:7" ht="15.75">
      <c r="A50" s="18">
        <v>1</v>
      </c>
      <c r="B50" s="18">
        <v>2</v>
      </c>
      <c r="C50" s="18">
        <v>3</v>
      </c>
      <c r="D50" s="18">
        <v>4</v>
      </c>
      <c r="E50" s="18">
        <v>5</v>
      </c>
    </row>
    <row r="51" spans="1:7" ht="10.5" customHeight="1">
      <c r="A51" s="36"/>
      <c r="B51" s="63"/>
      <c r="C51" s="56"/>
      <c r="D51" s="36"/>
      <c r="E51" s="56"/>
    </row>
    <row r="52" spans="1:7" ht="15.75">
      <c r="A52" s="170" t="s">
        <v>19</v>
      </c>
      <c r="B52" s="170"/>
      <c r="C52" s="61"/>
      <c r="D52" s="61"/>
      <c r="E52" s="61"/>
    </row>
    <row r="53" spans="1:7" ht="6" customHeight="1">
      <c r="A53" s="1"/>
    </row>
    <row r="54" spans="1:7" ht="15.75">
      <c r="A54" s="20" t="s">
        <v>51</v>
      </c>
      <c r="B54" s="152" t="s">
        <v>24</v>
      </c>
      <c r="C54" s="152"/>
      <c r="D54" s="152"/>
      <c r="E54" s="152"/>
      <c r="F54" s="152"/>
      <c r="G54" s="152"/>
    </row>
    <row r="55" spans="1:7" ht="15.75">
      <c r="A55" s="1"/>
    </row>
    <row r="56" spans="1:7" ht="46.5" customHeight="1">
      <c r="A56" s="18" t="s">
        <v>12</v>
      </c>
      <c r="B56" s="18" t="s">
        <v>25</v>
      </c>
      <c r="C56" s="18" t="s">
        <v>26</v>
      </c>
      <c r="D56" s="18" t="s">
        <v>27</v>
      </c>
      <c r="E56" s="18" t="s">
        <v>17</v>
      </c>
      <c r="F56" s="18" t="s">
        <v>18</v>
      </c>
      <c r="G56" s="18" t="s">
        <v>19</v>
      </c>
    </row>
    <row r="57" spans="1:7" ht="15.75">
      <c r="A57" s="18">
        <v>1</v>
      </c>
      <c r="B57" s="18">
        <v>2</v>
      </c>
      <c r="C57" s="18">
        <v>3</v>
      </c>
      <c r="D57" s="18">
        <v>4</v>
      </c>
      <c r="E57" s="18">
        <v>5</v>
      </c>
      <c r="F57" s="18">
        <v>6</v>
      </c>
      <c r="G57" s="18">
        <v>7</v>
      </c>
    </row>
    <row r="58" spans="1:7" ht="39" customHeight="1">
      <c r="A58" s="34"/>
      <c r="B58" s="171" t="s">
        <v>104</v>
      </c>
      <c r="C58" s="172"/>
      <c r="D58" s="173"/>
      <c r="E58" s="34"/>
      <c r="F58" s="34"/>
      <c r="G58" s="34"/>
    </row>
    <row r="59" spans="1:7" ht="24.75" customHeight="1">
      <c r="A59" s="46"/>
      <c r="B59" s="174" t="s">
        <v>108</v>
      </c>
      <c r="C59" s="175"/>
      <c r="D59" s="176"/>
      <c r="E59" s="46"/>
      <c r="F59" s="46"/>
      <c r="G59" s="46"/>
    </row>
    <row r="60" spans="1:7" ht="15.75">
      <c r="A60" s="45">
        <v>1</v>
      </c>
      <c r="B60" s="42" t="s">
        <v>28</v>
      </c>
      <c r="C60" s="43" t="s">
        <v>86</v>
      </c>
      <c r="D60" s="43" t="s">
        <v>86</v>
      </c>
      <c r="E60" s="34"/>
      <c r="F60" s="34"/>
      <c r="G60" s="34"/>
    </row>
    <row r="61" spans="1:7" ht="48" customHeight="1">
      <c r="A61" s="45"/>
      <c r="B61" s="65" t="s">
        <v>109</v>
      </c>
      <c r="C61" s="59" t="s">
        <v>96</v>
      </c>
      <c r="D61" s="81" t="s">
        <v>98</v>
      </c>
      <c r="E61" s="55"/>
      <c r="F61" s="55">
        <f>F67*F63+F64*F68+F65*F69</f>
        <v>1000000</v>
      </c>
      <c r="G61" s="56">
        <f>E61+F61</f>
        <v>1000000</v>
      </c>
    </row>
    <row r="62" spans="1:7" ht="15.75">
      <c r="A62" s="45">
        <v>2</v>
      </c>
      <c r="B62" s="77" t="s">
        <v>29</v>
      </c>
      <c r="C62" s="59" t="s">
        <v>86</v>
      </c>
      <c r="D62" s="81" t="s">
        <v>86</v>
      </c>
      <c r="E62" s="40" t="s">
        <v>86</v>
      </c>
      <c r="F62" s="41"/>
      <c r="G62" s="41"/>
    </row>
    <row r="63" spans="1:7" ht="25.5">
      <c r="A63" s="60"/>
      <c r="B63" s="69" t="s">
        <v>113</v>
      </c>
      <c r="C63" s="68" t="s">
        <v>92</v>
      </c>
      <c r="D63" s="81" t="s">
        <v>98</v>
      </c>
      <c r="E63" s="40"/>
      <c r="F63" s="82">
        <v>2</v>
      </c>
      <c r="G63" s="82">
        <f>F63</f>
        <v>2</v>
      </c>
    </row>
    <row r="64" spans="1:7" ht="26.25">
      <c r="A64" s="60"/>
      <c r="B64" s="65" t="s">
        <v>111</v>
      </c>
      <c r="C64" s="57" t="s">
        <v>91</v>
      </c>
      <c r="D64" s="81" t="s">
        <v>110</v>
      </c>
      <c r="E64" s="40"/>
      <c r="F64" s="82">
        <v>1</v>
      </c>
      <c r="G64" s="82">
        <f t="shared" ref="G64:G65" si="0">F64</f>
        <v>1</v>
      </c>
    </row>
    <row r="65" spans="1:7" ht="39">
      <c r="A65" s="60"/>
      <c r="B65" s="65" t="s">
        <v>112</v>
      </c>
      <c r="C65" s="57" t="s">
        <v>91</v>
      </c>
      <c r="D65" s="81" t="s">
        <v>110</v>
      </c>
      <c r="E65" s="40"/>
      <c r="F65" s="82">
        <v>4</v>
      </c>
      <c r="G65" s="82">
        <f t="shared" si="0"/>
        <v>4</v>
      </c>
    </row>
    <row r="66" spans="1:7" ht="15.75">
      <c r="A66" s="45">
        <v>3</v>
      </c>
      <c r="B66" s="77" t="s">
        <v>30</v>
      </c>
      <c r="C66" s="59"/>
      <c r="D66" s="59"/>
      <c r="E66" s="41"/>
      <c r="F66" s="41"/>
      <c r="G66" s="41"/>
    </row>
    <row r="67" spans="1:7" ht="25.5">
      <c r="A67" s="60"/>
      <c r="B67" s="69" t="s">
        <v>113</v>
      </c>
      <c r="C67" s="57" t="s">
        <v>92</v>
      </c>
      <c r="D67" s="81" t="s">
        <v>98</v>
      </c>
      <c r="E67" s="41"/>
      <c r="F67" s="41">
        <v>235000</v>
      </c>
      <c r="G67" s="54">
        <f t="shared" ref="G67:G69" si="1">E67+F67</f>
        <v>235000</v>
      </c>
    </row>
    <row r="68" spans="1:7" ht="25.5">
      <c r="A68" s="60"/>
      <c r="B68" s="69" t="s">
        <v>114</v>
      </c>
      <c r="C68" s="57" t="s">
        <v>92</v>
      </c>
      <c r="D68" s="81" t="s">
        <v>115</v>
      </c>
      <c r="E68" s="41"/>
      <c r="F68" s="41">
        <v>50000</v>
      </c>
      <c r="G68" s="54">
        <f t="shared" si="1"/>
        <v>50000</v>
      </c>
    </row>
    <row r="69" spans="1:7" ht="25.5">
      <c r="A69" s="60"/>
      <c r="B69" s="69" t="s">
        <v>116</v>
      </c>
      <c r="C69" s="57" t="s">
        <v>92</v>
      </c>
      <c r="D69" s="81" t="s">
        <v>115</v>
      </c>
      <c r="E69" s="41"/>
      <c r="F69" s="41">
        <v>120000</v>
      </c>
      <c r="G69" s="54">
        <f t="shared" si="1"/>
        <v>120000</v>
      </c>
    </row>
    <row r="70" spans="1:7" ht="15.75">
      <c r="A70" s="45">
        <v>4</v>
      </c>
      <c r="B70" s="77" t="s">
        <v>31</v>
      </c>
      <c r="C70" s="59"/>
      <c r="D70" s="59"/>
      <c r="E70" s="40"/>
      <c r="F70" s="41"/>
      <c r="G70" s="41"/>
    </row>
    <row r="71" spans="1:7" ht="39">
      <c r="A71" s="45"/>
      <c r="B71" s="65" t="s">
        <v>117</v>
      </c>
      <c r="C71" s="59" t="s">
        <v>96</v>
      </c>
      <c r="D71" s="81" t="s">
        <v>115</v>
      </c>
      <c r="E71" s="53"/>
      <c r="F71" s="54">
        <v>1000000</v>
      </c>
      <c r="G71" s="54">
        <f t="shared" ref="G71" si="2">E71+F71</f>
        <v>1000000</v>
      </c>
    </row>
    <row r="72" spans="1:7" ht="36.75" customHeight="1">
      <c r="A72" s="60"/>
      <c r="B72" s="159" t="s">
        <v>118</v>
      </c>
      <c r="C72" s="160"/>
      <c r="D72" s="88"/>
      <c r="E72" s="89"/>
      <c r="F72" s="41"/>
      <c r="G72" s="41"/>
    </row>
    <row r="73" spans="1:7" ht="15.75">
      <c r="A73" s="45">
        <v>1</v>
      </c>
      <c r="B73" s="77" t="s">
        <v>28</v>
      </c>
      <c r="C73" s="59"/>
      <c r="D73" s="59"/>
      <c r="E73" s="89"/>
      <c r="F73" s="41"/>
      <c r="G73" s="41"/>
    </row>
    <row r="74" spans="1:7" ht="39">
      <c r="A74" s="45"/>
      <c r="B74" s="65" t="s">
        <v>119</v>
      </c>
      <c r="C74" s="57" t="s">
        <v>92</v>
      </c>
      <c r="D74" s="81" t="s">
        <v>98</v>
      </c>
      <c r="E74" s="40"/>
      <c r="F74" s="41">
        <v>300000</v>
      </c>
      <c r="G74" s="41">
        <f t="shared" ref="G74" si="3">E74+F74</f>
        <v>300000</v>
      </c>
    </row>
    <row r="75" spans="1:7" ht="15.75">
      <c r="A75" s="45">
        <v>2</v>
      </c>
      <c r="B75" s="77" t="s">
        <v>29</v>
      </c>
      <c r="C75" s="59"/>
      <c r="D75" s="59"/>
      <c r="E75" s="40"/>
      <c r="F75" s="41"/>
      <c r="G75" s="41"/>
    </row>
    <row r="76" spans="1:7" ht="39">
      <c r="A76" s="45"/>
      <c r="B76" s="65" t="s">
        <v>120</v>
      </c>
      <c r="C76" s="57" t="s">
        <v>99</v>
      </c>
      <c r="D76" s="83" t="s">
        <v>121</v>
      </c>
      <c r="E76" s="53"/>
      <c r="F76" s="56">
        <v>34.4</v>
      </c>
      <c r="G76" s="56">
        <f t="shared" ref="G76:G80" si="4">E76+F76</f>
        <v>34.4</v>
      </c>
    </row>
    <row r="77" spans="1:7" ht="15.75">
      <c r="A77" s="45">
        <v>3</v>
      </c>
      <c r="B77" s="77" t="s">
        <v>30</v>
      </c>
      <c r="C77" s="59" t="s">
        <v>86</v>
      </c>
      <c r="D77" s="59" t="s">
        <v>86</v>
      </c>
      <c r="E77" s="40" t="s">
        <v>86</v>
      </c>
      <c r="F77" s="41"/>
      <c r="G77" s="41"/>
    </row>
    <row r="78" spans="1:7" ht="39">
      <c r="A78" s="45"/>
      <c r="B78" s="65" t="s">
        <v>122</v>
      </c>
      <c r="C78" s="57" t="s">
        <v>92</v>
      </c>
      <c r="D78" s="57" t="s">
        <v>115</v>
      </c>
      <c r="E78" s="40"/>
      <c r="F78" s="40">
        <f>F74/F76</f>
        <v>8720.9302325581393</v>
      </c>
      <c r="G78" s="41">
        <f t="shared" si="4"/>
        <v>8720.9302325581393</v>
      </c>
    </row>
    <row r="79" spans="1:7" ht="15.75">
      <c r="A79" s="45">
        <v>4</v>
      </c>
      <c r="B79" s="77" t="s">
        <v>31</v>
      </c>
      <c r="C79" s="59"/>
      <c r="D79" s="59"/>
      <c r="E79" s="40"/>
      <c r="F79" s="41"/>
      <c r="G79" s="41"/>
    </row>
    <row r="80" spans="1:7" ht="39">
      <c r="A80" s="45"/>
      <c r="B80" s="65" t="s">
        <v>117</v>
      </c>
      <c r="C80" s="57" t="s">
        <v>92</v>
      </c>
      <c r="D80" s="57" t="s">
        <v>115</v>
      </c>
      <c r="E80" s="53"/>
      <c r="F80" s="54">
        <f>F74</f>
        <v>300000</v>
      </c>
      <c r="G80" s="54">
        <f t="shared" si="4"/>
        <v>300000</v>
      </c>
    </row>
    <row r="81" spans="1:7" ht="25.5" customHeight="1">
      <c r="A81" s="60"/>
      <c r="B81" s="159" t="s">
        <v>123</v>
      </c>
      <c r="C81" s="160"/>
      <c r="D81" s="160"/>
      <c r="E81" s="89"/>
      <c r="F81" s="41"/>
      <c r="G81" s="41"/>
    </row>
    <row r="82" spans="1:7" ht="15.75">
      <c r="A82" s="60">
        <v>1</v>
      </c>
      <c r="B82" s="77" t="s">
        <v>28</v>
      </c>
      <c r="C82" s="59"/>
      <c r="D82" s="59"/>
      <c r="E82" s="89"/>
      <c r="F82" s="41"/>
      <c r="G82" s="41"/>
    </row>
    <row r="83" spans="1:7" ht="39">
      <c r="A83" s="60"/>
      <c r="B83" s="65" t="s">
        <v>124</v>
      </c>
      <c r="C83" s="57" t="s">
        <v>92</v>
      </c>
      <c r="D83" s="81" t="s">
        <v>98</v>
      </c>
      <c r="E83" s="40"/>
      <c r="F83" s="41">
        <f>F85*F92+F86*F93+F87*F94+F88*F95+F89*F96+1500000</f>
        <v>5000000</v>
      </c>
      <c r="G83" s="41">
        <f t="shared" ref="G83" si="5">E83+F83</f>
        <v>5000000</v>
      </c>
    </row>
    <row r="84" spans="1:7" ht="15.75">
      <c r="A84" s="60">
        <v>2</v>
      </c>
      <c r="B84" s="77" t="s">
        <v>29</v>
      </c>
      <c r="C84" s="59"/>
      <c r="D84" s="59"/>
      <c r="E84" s="40"/>
      <c r="F84" s="41"/>
      <c r="G84" s="41"/>
    </row>
    <row r="85" spans="1:7" ht="39">
      <c r="A85" s="60"/>
      <c r="B85" s="65" t="s">
        <v>125</v>
      </c>
      <c r="C85" s="57" t="s">
        <v>126</v>
      </c>
      <c r="D85" s="57" t="s">
        <v>127</v>
      </c>
      <c r="E85" s="40"/>
      <c r="F85" s="82">
        <v>1</v>
      </c>
      <c r="G85" s="82">
        <f t="shared" ref="G85:G90" si="6">E85+F85</f>
        <v>1</v>
      </c>
    </row>
    <row r="86" spans="1:7" ht="30">
      <c r="A86" s="64"/>
      <c r="B86" s="84" t="s">
        <v>132</v>
      </c>
      <c r="C86" s="85" t="s">
        <v>126</v>
      </c>
      <c r="D86" s="85" t="s">
        <v>127</v>
      </c>
      <c r="E86" s="40"/>
      <c r="F86" s="82">
        <v>3</v>
      </c>
      <c r="G86" s="82">
        <f t="shared" si="6"/>
        <v>3</v>
      </c>
    </row>
    <row r="87" spans="1:7" ht="30">
      <c r="A87" s="64"/>
      <c r="B87" s="84" t="s">
        <v>133</v>
      </c>
      <c r="C87" s="85" t="s">
        <v>126</v>
      </c>
      <c r="D87" s="85" t="s">
        <v>127</v>
      </c>
      <c r="E87" s="40"/>
      <c r="F87" s="82">
        <v>1</v>
      </c>
      <c r="G87" s="82">
        <f t="shared" si="6"/>
        <v>1</v>
      </c>
    </row>
    <row r="88" spans="1:7" ht="30">
      <c r="A88" s="64"/>
      <c r="B88" s="84" t="s">
        <v>134</v>
      </c>
      <c r="C88" s="85" t="s">
        <v>126</v>
      </c>
      <c r="D88" s="85" t="s">
        <v>127</v>
      </c>
      <c r="E88" s="40"/>
      <c r="F88" s="82">
        <v>1</v>
      </c>
      <c r="G88" s="82">
        <f t="shared" si="6"/>
        <v>1</v>
      </c>
    </row>
    <row r="89" spans="1:7" ht="60">
      <c r="A89" s="60"/>
      <c r="B89" s="84" t="s">
        <v>128</v>
      </c>
      <c r="C89" s="85" t="s">
        <v>91</v>
      </c>
      <c r="D89" s="57" t="s">
        <v>127</v>
      </c>
      <c r="E89" s="53"/>
      <c r="F89" s="54">
        <v>3</v>
      </c>
      <c r="G89" s="82">
        <f t="shared" si="6"/>
        <v>3</v>
      </c>
    </row>
    <row r="90" spans="1:7" ht="45">
      <c r="A90" s="92"/>
      <c r="B90" s="84" t="s">
        <v>143</v>
      </c>
      <c r="C90" s="85" t="s">
        <v>144</v>
      </c>
      <c r="D90" s="57" t="s">
        <v>127</v>
      </c>
      <c r="E90" s="53"/>
      <c r="F90" s="54">
        <v>187</v>
      </c>
      <c r="G90" s="82">
        <f t="shared" si="6"/>
        <v>187</v>
      </c>
    </row>
    <row r="91" spans="1:7" ht="15.75">
      <c r="A91" s="60">
        <v>3</v>
      </c>
      <c r="B91" s="77" t="s">
        <v>30</v>
      </c>
      <c r="C91" s="59" t="s">
        <v>86</v>
      </c>
      <c r="D91" s="59" t="s">
        <v>86</v>
      </c>
      <c r="E91" s="40" t="s">
        <v>86</v>
      </c>
      <c r="F91" s="41"/>
      <c r="G91" s="41"/>
    </row>
    <row r="92" spans="1:7" ht="39">
      <c r="A92" s="60"/>
      <c r="B92" s="65" t="s">
        <v>129</v>
      </c>
      <c r="C92" s="57" t="s">
        <v>92</v>
      </c>
      <c r="D92" s="90" t="s">
        <v>115</v>
      </c>
      <c r="E92" s="40"/>
      <c r="F92" s="54">
        <v>380000</v>
      </c>
      <c r="G92" s="54">
        <f t="shared" ref="G92:G97" si="7">E92+F92</f>
        <v>380000</v>
      </c>
    </row>
    <row r="93" spans="1:7" ht="30">
      <c r="A93" s="64"/>
      <c r="B93" s="86" t="s">
        <v>135</v>
      </c>
      <c r="C93" s="85" t="s">
        <v>92</v>
      </c>
      <c r="D93" s="90" t="s">
        <v>115</v>
      </c>
      <c r="E93" s="40"/>
      <c r="F93" s="54">
        <v>20000</v>
      </c>
      <c r="G93" s="54">
        <f t="shared" si="7"/>
        <v>20000</v>
      </c>
    </row>
    <row r="94" spans="1:7" ht="30">
      <c r="A94" s="64"/>
      <c r="B94" s="86" t="s">
        <v>136</v>
      </c>
      <c r="C94" s="85" t="s">
        <v>92</v>
      </c>
      <c r="D94" s="90" t="s">
        <v>115</v>
      </c>
      <c r="E94" s="40"/>
      <c r="F94" s="54">
        <v>10000</v>
      </c>
      <c r="G94" s="54">
        <f t="shared" si="7"/>
        <v>10000</v>
      </c>
    </row>
    <row r="95" spans="1:7" ht="30">
      <c r="A95" s="64"/>
      <c r="B95" s="86" t="s">
        <v>137</v>
      </c>
      <c r="C95" s="85" t="s">
        <v>92</v>
      </c>
      <c r="D95" s="90" t="s">
        <v>115</v>
      </c>
      <c r="E95" s="40"/>
      <c r="F95" s="54">
        <v>50000</v>
      </c>
      <c r="G95" s="54">
        <f t="shared" si="7"/>
        <v>50000</v>
      </c>
    </row>
    <row r="96" spans="1:7" ht="51.75">
      <c r="A96" s="60"/>
      <c r="B96" s="91" t="s">
        <v>130</v>
      </c>
      <c r="C96" s="90" t="s">
        <v>92</v>
      </c>
      <c r="D96" s="90" t="s">
        <v>115</v>
      </c>
      <c r="E96" s="40"/>
      <c r="F96" s="53">
        <v>1000000</v>
      </c>
      <c r="G96" s="54">
        <f t="shared" si="7"/>
        <v>1000000</v>
      </c>
    </row>
    <row r="97" spans="1:7" ht="32.25" customHeight="1">
      <c r="A97" s="92"/>
      <c r="B97" s="91" t="s">
        <v>145</v>
      </c>
      <c r="C97" s="90" t="s">
        <v>92</v>
      </c>
      <c r="D97" s="90" t="s">
        <v>115</v>
      </c>
      <c r="E97" s="40"/>
      <c r="F97" s="40">
        <v>8021.39</v>
      </c>
      <c r="G97" s="41">
        <f t="shared" si="7"/>
        <v>8021.39</v>
      </c>
    </row>
    <row r="98" spans="1:7" ht="15.75">
      <c r="A98" s="60">
        <v>4</v>
      </c>
      <c r="B98" s="77" t="s">
        <v>31</v>
      </c>
      <c r="C98" s="59"/>
      <c r="D98" s="59"/>
      <c r="E98" s="40"/>
      <c r="F98" s="41"/>
      <c r="G98" s="41"/>
    </row>
    <row r="99" spans="1:7" ht="26.25">
      <c r="A99" s="60"/>
      <c r="B99" s="65" t="s">
        <v>131</v>
      </c>
      <c r="C99" s="57" t="s">
        <v>92</v>
      </c>
      <c r="D99" s="57" t="s">
        <v>115</v>
      </c>
      <c r="E99" s="53"/>
      <c r="F99" s="54">
        <f>F83</f>
        <v>5000000</v>
      </c>
      <c r="G99" s="54">
        <f t="shared" ref="G99" si="8">E99+F99</f>
        <v>5000000</v>
      </c>
    </row>
    <row r="100" spans="1:7" ht="30" customHeight="1">
      <c r="A100" s="92"/>
      <c r="B100" s="157" t="s">
        <v>146</v>
      </c>
      <c r="C100" s="157"/>
      <c r="D100" s="157"/>
      <c r="E100" s="53"/>
      <c r="F100" s="54"/>
      <c r="G100" s="54"/>
    </row>
    <row r="101" spans="1:7" ht="15.75">
      <c r="A101" s="92">
        <v>1</v>
      </c>
      <c r="B101" s="77" t="s">
        <v>28</v>
      </c>
      <c r="C101" s="57"/>
      <c r="D101" s="57"/>
      <c r="E101" s="53"/>
      <c r="F101" s="54"/>
      <c r="G101" s="54"/>
    </row>
    <row r="102" spans="1:7" ht="46.5" customHeight="1">
      <c r="A102" s="92"/>
      <c r="B102" s="111" t="s">
        <v>161</v>
      </c>
      <c r="C102" s="57" t="s">
        <v>92</v>
      </c>
      <c r="D102" s="112" t="s">
        <v>147</v>
      </c>
      <c r="E102" s="53"/>
      <c r="F102" s="54">
        <v>250000</v>
      </c>
      <c r="G102" s="54">
        <f>F102</f>
        <v>250000</v>
      </c>
    </row>
    <row r="103" spans="1:7" ht="34.5" customHeight="1">
      <c r="A103" s="92"/>
      <c r="B103" s="69" t="s">
        <v>148</v>
      </c>
      <c r="C103" s="95" t="s">
        <v>158</v>
      </c>
      <c r="D103" s="57" t="s">
        <v>151</v>
      </c>
      <c r="E103" s="53"/>
      <c r="F103" s="56">
        <v>111.1</v>
      </c>
      <c r="G103" s="56">
        <f>F103</f>
        <v>111.1</v>
      </c>
    </row>
    <row r="104" spans="1:7" ht="33.75" customHeight="1">
      <c r="A104" s="92"/>
      <c r="B104" s="69" t="s">
        <v>149</v>
      </c>
      <c r="C104" s="96" t="s">
        <v>150</v>
      </c>
      <c r="D104" s="57" t="s">
        <v>151</v>
      </c>
      <c r="E104" s="53"/>
      <c r="F104" s="56">
        <v>100.2</v>
      </c>
      <c r="G104" s="56">
        <f>F104</f>
        <v>100.2</v>
      </c>
    </row>
    <row r="105" spans="1:7" ht="15.75">
      <c r="A105" s="92">
        <v>2</v>
      </c>
      <c r="B105" s="77" t="s">
        <v>29</v>
      </c>
      <c r="C105" s="57"/>
      <c r="D105" s="57"/>
      <c r="E105" s="53"/>
      <c r="F105" s="54"/>
      <c r="G105" s="54"/>
    </row>
    <row r="106" spans="1:7" ht="66.75" customHeight="1">
      <c r="A106" s="92"/>
      <c r="B106" s="110" t="s">
        <v>159</v>
      </c>
      <c r="C106" s="96" t="s">
        <v>99</v>
      </c>
      <c r="D106" s="57" t="s">
        <v>152</v>
      </c>
      <c r="E106" s="53"/>
      <c r="F106" s="54">
        <v>550</v>
      </c>
      <c r="G106" s="54">
        <f>F106</f>
        <v>550</v>
      </c>
    </row>
    <row r="107" spans="1:7" ht="15.75">
      <c r="A107" s="92">
        <v>3</v>
      </c>
      <c r="B107" s="77" t="s">
        <v>30</v>
      </c>
      <c r="C107" s="57"/>
      <c r="D107" s="57"/>
      <c r="E107" s="53"/>
      <c r="F107" s="54"/>
      <c r="G107" s="54"/>
    </row>
    <row r="108" spans="1:7" ht="61.5" customHeight="1">
      <c r="A108" s="92"/>
      <c r="B108" s="69" t="s">
        <v>160</v>
      </c>
      <c r="C108" s="57" t="s">
        <v>96</v>
      </c>
      <c r="D108" s="57" t="s">
        <v>154</v>
      </c>
      <c r="E108" s="53"/>
      <c r="F108" s="54">
        <f>F102/F106</f>
        <v>454.54545454545456</v>
      </c>
      <c r="G108" s="54">
        <f>F108</f>
        <v>454.54545454545456</v>
      </c>
    </row>
    <row r="109" spans="1:7" ht="15.75">
      <c r="A109" s="92">
        <v>4</v>
      </c>
      <c r="B109" s="77" t="s">
        <v>31</v>
      </c>
      <c r="C109" s="57"/>
      <c r="D109" s="57"/>
      <c r="E109" s="53"/>
      <c r="F109" s="54"/>
      <c r="G109" s="54"/>
    </row>
    <row r="110" spans="1:7" ht="37.5" customHeight="1">
      <c r="A110" s="92"/>
      <c r="B110" s="69" t="s">
        <v>153</v>
      </c>
      <c r="C110" s="57" t="s">
        <v>155</v>
      </c>
      <c r="D110" s="57" t="s">
        <v>154</v>
      </c>
      <c r="E110" s="53"/>
      <c r="F110" s="41">
        <v>0.49</v>
      </c>
      <c r="G110" s="41">
        <f>F110</f>
        <v>0.49</v>
      </c>
    </row>
    <row r="111" spans="1:7" ht="21" customHeight="1">
      <c r="A111" s="70"/>
      <c r="B111" s="71"/>
      <c r="C111" s="94"/>
      <c r="D111" s="94"/>
      <c r="E111" s="72"/>
      <c r="F111" s="73"/>
      <c r="G111" s="73"/>
    </row>
    <row r="112" spans="1:7" ht="15.75">
      <c r="A112" s="70"/>
      <c r="B112" s="71"/>
      <c r="C112" s="94"/>
      <c r="D112" s="94"/>
      <c r="E112" s="72"/>
      <c r="F112" s="73"/>
      <c r="G112" s="73"/>
    </row>
    <row r="113" spans="1:7" ht="15.75" hidden="1" customHeight="1">
      <c r="A113" s="158" t="s">
        <v>93</v>
      </c>
      <c r="B113" s="158"/>
      <c r="C113" s="158"/>
      <c r="D113" s="22"/>
    </row>
    <row r="114" spans="1:7" ht="17.25" hidden="1" customHeight="1">
      <c r="A114" s="158"/>
      <c r="B114" s="158"/>
      <c r="C114" s="158"/>
      <c r="D114" s="21"/>
      <c r="E114" s="5"/>
      <c r="F114" s="153" t="s">
        <v>94</v>
      </c>
      <c r="G114" s="153"/>
    </row>
    <row r="115" spans="1:7" ht="15.75" hidden="1">
      <c r="A115" s="3"/>
      <c r="B115" s="20"/>
      <c r="D115" s="17" t="s">
        <v>32</v>
      </c>
      <c r="F115" s="154" t="s">
        <v>54</v>
      </c>
      <c r="G115" s="154"/>
    </row>
    <row r="116" spans="1:7" ht="15.75" hidden="1" customHeight="1">
      <c r="A116" s="3"/>
      <c r="B116" s="48"/>
      <c r="D116" s="49"/>
      <c r="F116" s="51"/>
      <c r="G116" s="51"/>
    </row>
    <row r="117" spans="1:7" ht="15.75" hidden="1" customHeight="1">
      <c r="A117" s="152" t="s">
        <v>33</v>
      </c>
      <c r="B117" s="152"/>
      <c r="C117" s="20"/>
      <c r="D117" s="20"/>
    </row>
    <row r="118" spans="1:7" ht="15.75" hidden="1" customHeight="1">
      <c r="A118" s="47"/>
      <c r="B118" s="47"/>
      <c r="C118" s="48"/>
      <c r="D118" s="48"/>
    </row>
    <row r="119" spans="1:7" ht="15.75" hidden="1">
      <c r="A119" s="150" t="s">
        <v>95</v>
      </c>
      <c r="B119" s="150"/>
      <c r="C119" s="150"/>
      <c r="D119" s="20"/>
    </row>
    <row r="120" spans="1:7" ht="36" hidden="1" customHeight="1">
      <c r="A120" s="151" t="s">
        <v>138</v>
      </c>
      <c r="B120" s="152"/>
      <c r="C120" s="152"/>
      <c r="D120" s="87"/>
      <c r="E120" s="5"/>
      <c r="F120" s="153" t="s">
        <v>139</v>
      </c>
      <c r="G120" s="153"/>
    </row>
    <row r="121" spans="1:7" ht="15.75" hidden="1">
      <c r="B121" s="20"/>
      <c r="C121" s="20"/>
      <c r="D121" s="17" t="s">
        <v>32</v>
      </c>
      <c r="F121" s="154" t="s">
        <v>54</v>
      </c>
      <c r="G121" s="154"/>
    </row>
    <row r="122" spans="1:7" hidden="1">
      <c r="A122" s="10" t="s">
        <v>52</v>
      </c>
    </row>
    <row r="123" spans="1:7" hidden="1">
      <c r="A123" s="11" t="s">
        <v>53</v>
      </c>
    </row>
  </sheetData>
  <mergeCells count="46">
    <mergeCell ref="A17:C17"/>
    <mergeCell ref="D17:E17"/>
    <mergeCell ref="A19:C19"/>
    <mergeCell ref="D19:E19"/>
    <mergeCell ref="E20:F20"/>
    <mergeCell ref="B34:G34"/>
    <mergeCell ref="B81:D81"/>
    <mergeCell ref="B58:D58"/>
    <mergeCell ref="C30:G30"/>
    <mergeCell ref="B24:G24"/>
    <mergeCell ref="A117:B117"/>
    <mergeCell ref="A120:C120"/>
    <mergeCell ref="F120:G120"/>
    <mergeCell ref="F121:G121"/>
    <mergeCell ref="A45:B45"/>
    <mergeCell ref="B47:G47"/>
    <mergeCell ref="B54:G54"/>
    <mergeCell ref="A113:C114"/>
    <mergeCell ref="F114:G114"/>
    <mergeCell ref="A52:B52"/>
    <mergeCell ref="A119:C119"/>
    <mergeCell ref="B59:D59"/>
    <mergeCell ref="B72:C72"/>
    <mergeCell ref="F115:G115"/>
    <mergeCell ref="B100:D100"/>
    <mergeCell ref="F1:G3"/>
    <mergeCell ref="E5:G5"/>
    <mergeCell ref="E6:G6"/>
    <mergeCell ref="E7:G7"/>
    <mergeCell ref="E8:G8"/>
    <mergeCell ref="E9:G9"/>
    <mergeCell ref="B28:G28"/>
    <mergeCell ref="E21:F21"/>
    <mergeCell ref="B40:D40"/>
    <mergeCell ref="E36:E37"/>
    <mergeCell ref="E10:G10"/>
    <mergeCell ref="A12:G12"/>
    <mergeCell ref="A13:G13"/>
    <mergeCell ref="D16:F16"/>
    <mergeCell ref="D18:F18"/>
    <mergeCell ref="B22:G22"/>
    <mergeCell ref="B23:G23"/>
    <mergeCell ref="B25:G25"/>
    <mergeCell ref="B27:G27"/>
    <mergeCell ref="B31:G31"/>
    <mergeCell ref="B33:G33"/>
  </mergeCells>
  <pageMargins left="0.19685039370078741" right="0.15748031496062992" top="0.59055118110236227" bottom="0.59055118110236227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0"/>
  <sheetViews>
    <sheetView topLeftCell="A36" zoomScale="90" zoomScaleNormal="90" workbookViewId="0">
      <selection activeCell="B55" sqref="B55"/>
    </sheetView>
  </sheetViews>
  <sheetFormatPr defaultColWidth="21.625" defaultRowHeight="15"/>
  <cols>
    <col min="1" max="1" width="6.625" style="2" customWidth="1"/>
    <col min="2" max="2" width="26" style="2" customWidth="1"/>
    <col min="3" max="3" width="17.25" style="2" customWidth="1"/>
    <col min="4" max="16384" width="21.625" style="2"/>
  </cols>
  <sheetData>
    <row r="1" spans="1:7">
      <c r="F1" s="191" t="s">
        <v>74</v>
      </c>
      <c r="G1" s="192"/>
    </row>
    <row r="2" spans="1:7">
      <c r="F2" s="192"/>
      <c r="G2" s="192"/>
    </row>
    <row r="3" spans="1:7" ht="32.25" customHeight="1">
      <c r="F3" s="192"/>
      <c r="G3" s="192"/>
    </row>
    <row r="4" spans="1:7" ht="15.75">
      <c r="A4" s="107"/>
      <c r="E4" s="107" t="s">
        <v>0</v>
      </c>
    </row>
    <row r="5" spans="1:7" ht="15.75">
      <c r="A5" s="107"/>
      <c r="E5" s="193" t="s">
        <v>1</v>
      </c>
      <c r="F5" s="193"/>
      <c r="G5" s="193"/>
    </row>
    <row r="6" spans="1:7" ht="15.75">
      <c r="A6" s="107"/>
      <c r="B6" s="107"/>
      <c r="E6" s="194" t="s">
        <v>88</v>
      </c>
      <c r="F6" s="194"/>
      <c r="G6" s="194"/>
    </row>
    <row r="7" spans="1:7" ht="15" customHeight="1">
      <c r="A7" s="107"/>
      <c r="E7" s="154" t="s">
        <v>2</v>
      </c>
      <c r="F7" s="154"/>
      <c r="G7" s="154"/>
    </row>
    <row r="8" spans="1:7" ht="9.75" customHeight="1">
      <c r="A8" s="107"/>
      <c r="B8" s="107"/>
      <c r="E8" s="194"/>
      <c r="F8" s="194"/>
      <c r="G8" s="194"/>
    </row>
    <row r="9" spans="1:7" ht="9" customHeight="1">
      <c r="A9" s="107"/>
      <c r="E9" s="154"/>
      <c r="F9" s="154"/>
      <c r="G9" s="154"/>
    </row>
    <row r="10" spans="1:7" ht="15.75">
      <c r="A10" s="107"/>
      <c r="E10" s="152" t="s">
        <v>162</v>
      </c>
      <c r="F10" s="152"/>
      <c r="G10" s="152"/>
    </row>
    <row r="11" spans="1:7" ht="12" customHeight="1"/>
    <row r="12" spans="1:7" ht="15.75">
      <c r="A12" s="188" t="s">
        <v>3</v>
      </c>
      <c r="B12" s="188"/>
      <c r="C12" s="188"/>
      <c r="D12" s="188"/>
      <c r="E12" s="188"/>
      <c r="F12" s="188"/>
      <c r="G12" s="188"/>
    </row>
    <row r="13" spans="1:7" ht="15.75">
      <c r="A13" s="188" t="s">
        <v>85</v>
      </c>
      <c r="B13" s="188"/>
      <c r="C13" s="188"/>
      <c r="D13" s="188"/>
      <c r="E13" s="188"/>
      <c r="F13" s="188"/>
      <c r="G13" s="188"/>
    </row>
    <row r="14" spans="1:7" ht="9.75" customHeight="1"/>
    <row r="15" spans="1:7" ht="9" customHeight="1"/>
    <row r="16" spans="1:7" ht="15" customHeight="1">
      <c r="A16" s="25" t="s">
        <v>75</v>
      </c>
      <c r="B16" s="37">
        <v>31</v>
      </c>
      <c r="C16" s="37"/>
      <c r="D16" s="189" t="s">
        <v>87</v>
      </c>
      <c r="E16" s="189"/>
      <c r="F16" s="189"/>
      <c r="G16" s="99">
        <v>31692820</v>
      </c>
    </row>
    <row r="17" spans="1:7" ht="28.5" customHeight="1">
      <c r="A17" s="180" t="s">
        <v>83</v>
      </c>
      <c r="B17" s="180"/>
      <c r="C17" s="180"/>
      <c r="D17" s="190" t="s">
        <v>2</v>
      </c>
      <c r="E17" s="190"/>
      <c r="F17" s="26" t="s">
        <v>86</v>
      </c>
      <c r="G17" s="105" t="s">
        <v>76</v>
      </c>
    </row>
    <row r="18" spans="1:7" ht="19.5" customHeight="1">
      <c r="A18" s="27" t="s">
        <v>77</v>
      </c>
      <c r="B18" s="27">
        <v>311</v>
      </c>
      <c r="C18" s="27"/>
      <c r="D18" s="179" t="s">
        <v>88</v>
      </c>
      <c r="E18" s="179"/>
      <c r="F18" s="179"/>
      <c r="G18" s="99">
        <v>31692820</v>
      </c>
    </row>
    <row r="19" spans="1:7" ht="23.25" customHeight="1">
      <c r="A19" s="180" t="s">
        <v>79</v>
      </c>
      <c r="B19" s="180"/>
      <c r="C19" s="180"/>
      <c r="D19" s="181" t="s">
        <v>34</v>
      </c>
      <c r="E19" s="181"/>
      <c r="F19" s="26"/>
      <c r="G19" s="105" t="s">
        <v>76</v>
      </c>
    </row>
    <row r="20" spans="1:7" ht="28.5" customHeight="1">
      <c r="A20" s="28" t="s">
        <v>78</v>
      </c>
      <c r="B20" s="38">
        <v>3117670</v>
      </c>
      <c r="C20" s="38">
        <v>3117670</v>
      </c>
      <c r="D20" s="104" t="s">
        <v>97</v>
      </c>
      <c r="E20" s="182" t="s">
        <v>100</v>
      </c>
      <c r="F20" s="182"/>
      <c r="G20" s="39" t="s">
        <v>89</v>
      </c>
    </row>
    <row r="21" spans="1:7" ht="47.25" customHeight="1">
      <c r="B21" s="29" t="s">
        <v>79</v>
      </c>
      <c r="C21" s="75" t="s">
        <v>80</v>
      </c>
      <c r="D21" s="26" t="s">
        <v>81</v>
      </c>
      <c r="E21" s="180" t="s">
        <v>84</v>
      </c>
      <c r="F21" s="180"/>
      <c r="G21" s="97" t="s">
        <v>82</v>
      </c>
    </row>
    <row r="22" spans="1:7" ht="40.5" customHeight="1">
      <c r="A22" s="52" t="s">
        <v>8</v>
      </c>
      <c r="B22" s="152" t="s">
        <v>163</v>
      </c>
      <c r="C22" s="152"/>
      <c r="D22" s="152"/>
      <c r="E22" s="152"/>
      <c r="F22" s="152"/>
      <c r="G22" s="152"/>
    </row>
    <row r="23" spans="1:7" ht="96" customHeight="1">
      <c r="A23" s="52" t="s">
        <v>9</v>
      </c>
      <c r="B23" s="183" t="s">
        <v>164</v>
      </c>
      <c r="C23" s="183"/>
      <c r="D23" s="183"/>
      <c r="E23" s="183"/>
      <c r="F23" s="183"/>
      <c r="G23" s="183"/>
    </row>
    <row r="24" spans="1:7" ht="3.75" customHeight="1">
      <c r="B24" s="184"/>
      <c r="C24" s="184"/>
      <c r="D24" s="184"/>
      <c r="E24" s="184"/>
      <c r="F24" s="184"/>
      <c r="G24" s="184"/>
    </row>
    <row r="25" spans="1:7" ht="29.25" customHeight="1">
      <c r="A25" s="108" t="s">
        <v>10</v>
      </c>
      <c r="B25" s="152" t="s">
        <v>47</v>
      </c>
      <c r="C25" s="152"/>
      <c r="D25" s="152"/>
      <c r="E25" s="152"/>
      <c r="F25" s="152"/>
      <c r="G25" s="152"/>
    </row>
    <row r="26" spans="1:7" ht="9" customHeight="1">
      <c r="A26" s="1"/>
    </row>
    <row r="27" spans="1:7" ht="15.75">
      <c r="A27" s="100" t="s">
        <v>12</v>
      </c>
      <c r="B27" s="161" t="s">
        <v>48</v>
      </c>
      <c r="C27" s="161"/>
      <c r="D27" s="161"/>
      <c r="E27" s="161"/>
      <c r="F27" s="161"/>
      <c r="G27" s="161"/>
    </row>
    <row r="28" spans="1:7" ht="24" customHeight="1">
      <c r="A28" s="100">
        <v>1</v>
      </c>
      <c r="B28" s="185" t="s">
        <v>101</v>
      </c>
      <c r="C28" s="186"/>
      <c r="D28" s="186"/>
      <c r="E28" s="186"/>
      <c r="F28" s="186"/>
      <c r="G28" s="187"/>
    </row>
    <row r="29" spans="1:7" ht="15.75">
      <c r="A29" s="1"/>
    </row>
    <row r="30" spans="1:7" ht="23.25" customHeight="1">
      <c r="A30" s="62" t="s">
        <v>11</v>
      </c>
      <c r="B30" s="58" t="s">
        <v>90</v>
      </c>
      <c r="C30" s="177" t="s">
        <v>102</v>
      </c>
      <c r="D30" s="178"/>
      <c r="E30" s="178"/>
      <c r="F30" s="178"/>
      <c r="G30" s="178"/>
    </row>
    <row r="31" spans="1:7" ht="18.75" customHeight="1">
      <c r="A31" s="108" t="s">
        <v>14</v>
      </c>
      <c r="B31" s="152" t="s">
        <v>49</v>
      </c>
      <c r="C31" s="152"/>
      <c r="D31" s="152"/>
      <c r="E31" s="152"/>
      <c r="F31" s="152"/>
      <c r="G31" s="152"/>
    </row>
    <row r="32" spans="1:7" ht="9" customHeight="1">
      <c r="A32" s="108"/>
      <c r="B32" s="98"/>
      <c r="C32" s="98"/>
      <c r="D32" s="98"/>
      <c r="E32" s="98"/>
      <c r="F32" s="98"/>
      <c r="G32" s="98"/>
    </row>
    <row r="33" spans="1:7" ht="15.75">
      <c r="A33" s="100" t="s">
        <v>12</v>
      </c>
      <c r="B33" s="161" t="s">
        <v>13</v>
      </c>
      <c r="C33" s="161"/>
      <c r="D33" s="161"/>
      <c r="E33" s="161"/>
      <c r="F33" s="161"/>
      <c r="G33" s="161"/>
    </row>
    <row r="34" spans="1:7" ht="20.25" customHeight="1">
      <c r="A34" s="100">
        <v>1</v>
      </c>
      <c r="B34" s="162" t="s">
        <v>103</v>
      </c>
      <c r="C34" s="162"/>
      <c r="D34" s="162"/>
      <c r="E34" s="162"/>
      <c r="F34" s="162"/>
      <c r="G34" s="162"/>
    </row>
    <row r="35" spans="1:7" ht="12.75" customHeight="1">
      <c r="A35" s="108"/>
      <c r="B35" s="98"/>
      <c r="C35" s="98"/>
      <c r="D35" s="98"/>
      <c r="E35" s="98"/>
      <c r="F35" s="98"/>
      <c r="G35" s="98"/>
    </row>
    <row r="36" spans="1:7" ht="15.75">
      <c r="A36" s="108" t="s">
        <v>20</v>
      </c>
      <c r="B36" s="9" t="s">
        <v>16</v>
      </c>
      <c r="C36" s="98"/>
      <c r="D36" s="98"/>
      <c r="E36" s="163" t="s">
        <v>50</v>
      </c>
      <c r="F36" s="98"/>
      <c r="G36" s="98"/>
    </row>
    <row r="37" spans="1:7" ht="8.25" customHeight="1">
      <c r="A37" s="1"/>
      <c r="E37" s="164"/>
    </row>
    <row r="38" spans="1:7" ht="25.5">
      <c r="A38" s="100" t="s">
        <v>12</v>
      </c>
      <c r="B38" s="74" t="s">
        <v>16</v>
      </c>
      <c r="C38" s="100" t="s">
        <v>17</v>
      </c>
      <c r="D38" s="100" t="s">
        <v>18</v>
      </c>
      <c r="E38" s="100" t="s">
        <v>19</v>
      </c>
    </row>
    <row r="39" spans="1:7" ht="15.75">
      <c r="A39" s="100">
        <v>1</v>
      </c>
      <c r="B39" s="100">
        <v>2</v>
      </c>
      <c r="C39" s="100">
        <v>3</v>
      </c>
      <c r="D39" s="100">
        <v>4</v>
      </c>
      <c r="E39" s="100">
        <v>5</v>
      </c>
    </row>
    <row r="40" spans="1:7" ht="15.75">
      <c r="A40" s="100"/>
      <c r="B40" s="171" t="s">
        <v>104</v>
      </c>
      <c r="C40" s="172"/>
      <c r="D40" s="173"/>
      <c r="E40" s="100"/>
    </row>
    <row r="41" spans="1:7" ht="42.75" customHeight="1">
      <c r="A41" s="59">
        <v>1</v>
      </c>
      <c r="B41" s="78" t="s">
        <v>105</v>
      </c>
      <c r="C41" s="40"/>
      <c r="D41" s="41">
        <v>1000000</v>
      </c>
      <c r="E41" s="41">
        <f>C41+D41</f>
        <v>1000000</v>
      </c>
    </row>
    <row r="42" spans="1:7" ht="39.75" customHeight="1">
      <c r="A42" s="59">
        <v>2</v>
      </c>
      <c r="B42" s="79" t="s">
        <v>106</v>
      </c>
      <c r="C42" s="66"/>
      <c r="D42" s="67">
        <v>300000</v>
      </c>
      <c r="E42" s="67">
        <f>D42+C42</f>
        <v>300000</v>
      </c>
    </row>
    <row r="43" spans="1:7" ht="33.75" customHeight="1">
      <c r="A43" s="59">
        <v>3</v>
      </c>
      <c r="B43" s="80" t="s">
        <v>107</v>
      </c>
      <c r="C43" s="66"/>
      <c r="D43" s="67">
        <v>3500000</v>
      </c>
      <c r="E43" s="67">
        <f>D43+C43</f>
        <v>3500000</v>
      </c>
    </row>
    <row r="44" spans="1:7" ht="15.75" customHeight="1">
      <c r="A44" s="168" t="s">
        <v>19</v>
      </c>
      <c r="B44" s="169"/>
      <c r="C44" s="44"/>
      <c r="D44" s="44">
        <f>SUM(D41:D43)</f>
        <v>4800000</v>
      </c>
      <c r="E44" s="44">
        <f>C44+D44</f>
        <v>4800000</v>
      </c>
    </row>
    <row r="45" spans="1:7" ht="8.25" customHeight="1">
      <c r="A45" s="1"/>
    </row>
    <row r="46" spans="1:7" ht="18.75" customHeight="1">
      <c r="A46" s="1" t="s">
        <v>23</v>
      </c>
      <c r="B46" s="152" t="s">
        <v>21</v>
      </c>
      <c r="C46" s="152"/>
      <c r="D46" s="152"/>
      <c r="E46" s="152"/>
      <c r="F46" s="152"/>
      <c r="G46" s="152"/>
    </row>
    <row r="47" spans="1:7" ht="18.75" customHeight="1">
      <c r="A47" s="1"/>
      <c r="E47" s="76" t="s">
        <v>15</v>
      </c>
    </row>
    <row r="48" spans="1:7" ht="25.5">
      <c r="A48" s="100" t="s">
        <v>12</v>
      </c>
      <c r="B48" s="74" t="s">
        <v>22</v>
      </c>
      <c r="C48" s="100" t="s">
        <v>17</v>
      </c>
      <c r="D48" s="100" t="s">
        <v>18</v>
      </c>
      <c r="E48" s="100" t="s">
        <v>19</v>
      </c>
    </row>
    <row r="49" spans="1:7" ht="15.75">
      <c r="A49" s="100">
        <v>1</v>
      </c>
      <c r="B49" s="100">
        <v>2</v>
      </c>
      <c r="C49" s="100">
        <v>3</v>
      </c>
      <c r="D49" s="100">
        <v>4</v>
      </c>
      <c r="E49" s="100">
        <v>5</v>
      </c>
    </row>
    <row r="50" spans="1:7" ht="15.75">
      <c r="A50" s="100"/>
      <c r="B50" s="63"/>
      <c r="C50" s="56"/>
      <c r="D50" s="100"/>
      <c r="E50" s="56"/>
    </row>
    <row r="51" spans="1:7" ht="15.75">
      <c r="A51" s="170" t="s">
        <v>19</v>
      </c>
      <c r="B51" s="170"/>
      <c r="C51" s="61"/>
      <c r="D51" s="61"/>
      <c r="E51" s="61"/>
    </row>
    <row r="52" spans="1:7" ht="6" customHeight="1">
      <c r="A52" s="1"/>
    </row>
    <row r="53" spans="1:7" ht="15.75">
      <c r="A53" s="108" t="s">
        <v>51</v>
      </c>
      <c r="B53" s="152" t="s">
        <v>24</v>
      </c>
      <c r="C53" s="152"/>
      <c r="D53" s="152"/>
      <c r="E53" s="152"/>
      <c r="F53" s="152"/>
      <c r="G53" s="152"/>
    </row>
    <row r="54" spans="1:7" ht="15.75">
      <c r="A54" s="1"/>
    </row>
    <row r="55" spans="1:7" ht="46.5" customHeight="1">
      <c r="A55" s="100" t="s">
        <v>12</v>
      </c>
      <c r="B55" s="100" t="s">
        <v>25</v>
      </c>
      <c r="C55" s="100" t="s">
        <v>26</v>
      </c>
      <c r="D55" s="100" t="s">
        <v>27</v>
      </c>
      <c r="E55" s="100" t="s">
        <v>17</v>
      </c>
      <c r="F55" s="100" t="s">
        <v>18</v>
      </c>
      <c r="G55" s="100" t="s">
        <v>19</v>
      </c>
    </row>
    <row r="56" spans="1:7" ht="15.75">
      <c r="A56" s="100">
        <v>1</v>
      </c>
      <c r="B56" s="100">
        <v>2</v>
      </c>
      <c r="C56" s="100">
        <v>3</v>
      </c>
      <c r="D56" s="100">
        <v>4</v>
      </c>
      <c r="E56" s="100">
        <v>5</v>
      </c>
      <c r="F56" s="100">
        <v>6</v>
      </c>
      <c r="G56" s="100">
        <v>7</v>
      </c>
    </row>
    <row r="57" spans="1:7" ht="45" customHeight="1">
      <c r="A57" s="100"/>
      <c r="B57" s="171" t="s">
        <v>104</v>
      </c>
      <c r="C57" s="172"/>
      <c r="D57" s="173"/>
      <c r="E57" s="100"/>
      <c r="F57" s="100"/>
      <c r="G57" s="100"/>
    </row>
    <row r="58" spans="1:7" ht="24.75" customHeight="1">
      <c r="A58" s="100"/>
      <c r="B58" s="174" t="s">
        <v>108</v>
      </c>
      <c r="C58" s="175"/>
      <c r="D58" s="176"/>
      <c r="E58" s="100"/>
      <c r="F58" s="100"/>
      <c r="G58" s="100"/>
    </row>
    <row r="59" spans="1:7" ht="15.75">
      <c r="A59" s="102">
        <v>1</v>
      </c>
      <c r="B59" s="42" t="s">
        <v>28</v>
      </c>
      <c r="C59" s="43" t="s">
        <v>86</v>
      </c>
      <c r="D59" s="43" t="s">
        <v>86</v>
      </c>
      <c r="E59" s="100"/>
      <c r="F59" s="100"/>
      <c r="G59" s="100"/>
    </row>
    <row r="60" spans="1:7" ht="48" customHeight="1">
      <c r="A60" s="102"/>
      <c r="B60" s="65" t="s">
        <v>109</v>
      </c>
      <c r="C60" s="59" t="s">
        <v>96</v>
      </c>
      <c r="D60" s="113" t="s">
        <v>98</v>
      </c>
      <c r="E60" s="55"/>
      <c r="F60" s="55">
        <f>F67*F62+F63*F68+F64*F69+F65*F70</f>
        <v>1000000</v>
      </c>
      <c r="G60" s="56">
        <f>E60+F60</f>
        <v>1000000</v>
      </c>
    </row>
    <row r="61" spans="1:7" ht="15.75">
      <c r="A61" s="102">
        <v>2</v>
      </c>
      <c r="B61" s="114" t="s">
        <v>29</v>
      </c>
      <c r="C61" s="115" t="s">
        <v>86</v>
      </c>
      <c r="D61" s="116" t="s">
        <v>86</v>
      </c>
      <c r="E61" s="40" t="s">
        <v>86</v>
      </c>
      <c r="F61" s="41"/>
      <c r="G61" s="41"/>
    </row>
    <row r="62" spans="1:7" ht="25.5">
      <c r="A62" s="102"/>
      <c r="B62" s="69" t="s">
        <v>113</v>
      </c>
      <c r="C62" s="68" t="s">
        <v>92</v>
      </c>
      <c r="D62" s="113" t="s">
        <v>98</v>
      </c>
      <c r="E62" s="40"/>
      <c r="F62" s="82">
        <v>2</v>
      </c>
      <c r="G62" s="82">
        <f>F62</f>
        <v>2</v>
      </c>
    </row>
    <row r="63" spans="1:7" ht="26.25">
      <c r="A63" s="102"/>
      <c r="B63" s="65" t="s">
        <v>111</v>
      </c>
      <c r="C63" s="57" t="s">
        <v>91</v>
      </c>
      <c r="D63" s="81" t="s">
        <v>110</v>
      </c>
      <c r="E63" s="40"/>
      <c r="F63" s="82">
        <v>1</v>
      </c>
      <c r="G63" s="82">
        <f t="shared" ref="G63:G65" si="0">F63</f>
        <v>1</v>
      </c>
    </row>
    <row r="64" spans="1:7" ht="39">
      <c r="A64" s="102"/>
      <c r="B64" s="65" t="s">
        <v>112</v>
      </c>
      <c r="C64" s="57" t="s">
        <v>91</v>
      </c>
      <c r="D64" s="81" t="s">
        <v>110</v>
      </c>
      <c r="E64" s="40"/>
      <c r="F64" s="82">
        <v>3</v>
      </c>
      <c r="G64" s="82">
        <f t="shared" si="0"/>
        <v>3</v>
      </c>
    </row>
    <row r="65" spans="1:7" ht="27.75" customHeight="1">
      <c r="A65" s="102"/>
      <c r="B65" s="65" t="s">
        <v>165</v>
      </c>
      <c r="C65" s="57" t="s">
        <v>91</v>
      </c>
      <c r="D65" s="81" t="s">
        <v>110</v>
      </c>
      <c r="E65" s="117"/>
      <c r="F65" s="82">
        <v>1</v>
      </c>
      <c r="G65" s="82">
        <f t="shared" si="0"/>
        <v>1</v>
      </c>
    </row>
    <row r="66" spans="1:7" ht="15.75">
      <c r="A66" s="102">
        <v>3</v>
      </c>
      <c r="B66" s="77" t="s">
        <v>30</v>
      </c>
      <c r="C66" s="59"/>
      <c r="D66" s="59"/>
      <c r="E66" s="118"/>
      <c r="F66" s="41"/>
      <c r="G66" s="41"/>
    </row>
    <row r="67" spans="1:7" ht="25.5">
      <c r="A67" s="102"/>
      <c r="B67" s="69" t="s">
        <v>113</v>
      </c>
      <c r="C67" s="57" t="s">
        <v>92</v>
      </c>
      <c r="D67" s="113" t="s">
        <v>98</v>
      </c>
      <c r="E67" s="118"/>
      <c r="F67" s="41">
        <v>235000</v>
      </c>
      <c r="G67" s="54">
        <f t="shared" ref="G67:G72" si="1">E67+F67</f>
        <v>235000</v>
      </c>
    </row>
    <row r="68" spans="1:7" ht="25.5">
      <c r="A68" s="102"/>
      <c r="B68" s="69" t="s">
        <v>114</v>
      </c>
      <c r="C68" s="57" t="s">
        <v>92</v>
      </c>
      <c r="D68" s="113" t="s">
        <v>115</v>
      </c>
      <c r="E68" s="118"/>
      <c r="F68" s="41">
        <v>180000</v>
      </c>
      <c r="G68" s="54">
        <f t="shared" si="1"/>
        <v>180000</v>
      </c>
    </row>
    <row r="69" spans="1:7" ht="25.5">
      <c r="A69" s="102"/>
      <c r="B69" s="69" t="s">
        <v>116</v>
      </c>
      <c r="C69" s="57" t="s">
        <v>92</v>
      </c>
      <c r="D69" s="113" t="s">
        <v>115</v>
      </c>
      <c r="E69" s="118"/>
      <c r="F69" s="41">
        <v>50000</v>
      </c>
      <c r="G69" s="54">
        <f t="shared" si="1"/>
        <v>50000</v>
      </c>
    </row>
    <row r="70" spans="1:7" ht="30.75" customHeight="1">
      <c r="A70" s="102"/>
      <c r="B70" s="69" t="s">
        <v>166</v>
      </c>
      <c r="C70" s="57" t="s">
        <v>92</v>
      </c>
      <c r="D70" s="81" t="s">
        <v>115</v>
      </c>
      <c r="E70" s="119"/>
      <c r="F70" s="54">
        <v>200000</v>
      </c>
      <c r="G70" s="54">
        <f t="shared" si="1"/>
        <v>200000</v>
      </c>
    </row>
    <row r="71" spans="1:7" ht="15.75">
      <c r="A71" s="102">
        <v>4</v>
      </c>
      <c r="B71" s="77" t="s">
        <v>31</v>
      </c>
      <c r="C71" s="59"/>
      <c r="D71" s="59"/>
      <c r="E71" s="40"/>
      <c r="F71" s="41"/>
      <c r="G71" s="41"/>
    </row>
    <row r="72" spans="1:7" ht="39">
      <c r="A72" s="102"/>
      <c r="B72" s="65" t="s">
        <v>117</v>
      </c>
      <c r="C72" s="59" t="s">
        <v>96</v>
      </c>
      <c r="D72" s="81" t="s">
        <v>115</v>
      </c>
      <c r="E72" s="53"/>
      <c r="F72" s="54">
        <v>1000000</v>
      </c>
      <c r="G72" s="54">
        <f t="shared" si="1"/>
        <v>1000000</v>
      </c>
    </row>
    <row r="73" spans="1:7" ht="35.25" customHeight="1">
      <c r="A73" s="102"/>
      <c r="B73" s="159" t="s">
        <v>118</v>
      </c>
      <c r="C73" s="160"/>
      <c r="D73" s="103"/>
      <c r="E73" s="120"/>
      <c r="F73" s="41"/>
      <c r="G73" s="41"/>
    </row>
    <row r="74" spans="1:7" ht="15.75">
      <c r="A74" s="102">
        <v>1</v>
      </c>
      <c r="B74" s="114" t="s">
        <v>28</v>
      </c>
      <c r="C74" s="115"/>
      <c r="D74" s="115"/>
      <c r="E74" s="120"/>
      <c r="F74" s="41"/>
      <c r="G74" s="41"/>
    </row>
    <row r="75" spans="1:7" ht="39">
      <c r="A75" s="102"/>
      <c r="B75" s="65" t="s">
        <v>119</v>
      </c>
      <c r="C75" s="57" t="s">
        <v>92</v>
      </c>
      <c r="D75" s="113" t="s">
        <v>98</v>
      </c>
      <c r="E75" s="40"/>
      <c r="F75" s="41">
        <v>300000</v>
      </c>
      <c r="G75" s="41">
        <f t="shared" ref="G75" si="2">E75+F75</f>
        <v>300000</v>
      </c>
    </row>
    <row r="76" spans="1:7" ht="15.75">
      <c r="A76" s="102">
        <v>2</v>
      </c>
      <c r="B76" s="77" t="s">
        <v>29</v>
      </c>
      <c r="C76" s="59"/>
      <c r="D76" s="59"/>
      <c r="E76" s="40"/>
      <c r="F76" s="41"/>
      <c r="G76" s="41"/>
    </row>
    <row r="77" spans="1:7" ht="39">
      <c r="A77" s="102"/>
      <c r="B77" s="65" t="s">
        <v>120</v>
      </c>
      <c r="C77" s="57" t="s">
        <v>99</v>
      </c>
      <c r="D77" s="83" t="s">
        <v>121</v>
      </c>
      <c r="E77" s="53"/>
      <c r="F77" s="56">
        <v>34.4</v>
      </c>
      <c r="G77" s="56">
        <f t="shared" ref="G77:G81" si="3">E77+F77</f>
        <v>34.4</v>
      </c>
    </row>
    <row r="78" spans="1:7" ht="15.75">
      <c r="A78" s="102">
        <v>3</v>
      </c>
      <c r="B78" s="42" t="s">
        <v>30</v>
      </c>
      <c r="C78" s="115" t="s">
        <v>86</v>
      </c>
      <c r="D78" s="115" t="s">
        <v>86</v>
      </c>
      <c r="E78" s="40" t="s">
        <v>86</v>
      </c>
      <c r="F78" s="41"/>
      <c r="G78" s="41"/>
    </row>
    <row r="79" spans="1:7" ht="39">
      <c r="A79" s="102"/>
      <c r="B79" s="65" t="s">
        <v>122</v>
      </c>
      <c r="C79" s="57" t="s">
        <v>92</v>
      </c>
      <c r="D79" s="57" t="s">
        <v>115</v>
      </c>
      <c r="E79" s="40"/>
      <c r="F79" s="40">
        <f>F75/F77</f>
        <v>8720.9302325581393</v>
      </c>
      <c r="G79" s="41">
        <f t="shared" si="3"/>
        <v>8720.9302325581393</v>
      </c>
    </row>
    <row r="80" spans="1:7" ht="15.75">
      <c r="A80" s="102">
        <v>4</v>
      </c>
      <c r="B80" s="114" t="s">
        <v>31</v>
      </c>
      <c r="C80" s="115"/>
      <c r="D80" s="115"/>
      <c r="E80" s="40"/>
      <c r="F80" s="41"/>
      <c r="G80" s="41"/>
    </row>
    <row r="81" spans="1:7" ht="39">
      <c r="A81" s="102"/>
      <c r="B81" s="65" t="s">
        <v>117</v>
      </c>
      <c r="C81" s="57" t="s">
        <v>92</v>
      </c>
      <c r="D81" s="57" t="s">
        <v>115</v>
      </c>
      <c r="E81" s="53"/>
      <c r="F81" s="54">
        <f>F75</f>
        <v>300000</v>
      </c>
      <c r="G81" s="54">
        <f t="shared" si="3"/>
        <v>300000</v>
      </c>
    </row>
    <row r="82" spans="1:7" ht="25.5" customHeight="1">
      <c r="A82" s="102"/>
      <c r="B82" s="195" t="s">
        <v>123</v>
      </c>
      <c r="C82" s="175"/>
      <c r="D82" s="176"/>
      <c r="E82" s="120"/>
      <c r="F82" s="41"/>
      <c r="G82" s="41"/>
    </row>
    <row r="83" spans="1:7" ht="15.75">
      <c r="A83" s="102">
        <v>1</v>
      </c>
      <c r="B83" s="114" t="s">
        <v>28</v>
      </c>
      <c r="C83" s="115"/>
      <c r="D83" s="115"/>
      <c r="E83" s="120"/>
      <c r="F83" s="41"/>
      <c r="G83" s="41"/>
    </row>
    <row r="84" spans="1:7" ht="39">
      <c r="A84" s="102"/>
      <c r="B84" s="65" t="s">
        <v>124</v>
      </c>
      <c r="C84" s="57" t="s">
        <v>92</v>
      </c>
      <c r="D84" s="113" t="s">
        <v>98</v>
      </c>
      <c r="E84" s="40"/>
      <c r="F84" s="41">
        <f>F86*F92+F87*F93+F88*F94+F89*F95+F90*F96</f>
        <v>3500000</v>
      </c>
      <c r="G84" s="41">
        <f t="shared" ref="G84" si="4">E84+F84</f>
        <v>3500000</v>
      </c>
    </row>
    <row r="85" spans="1:7" ht="15.75">
      <c r="A85" s="102">
        <v>2</v>
      </c>
      <c r="B85" s="77" t="s">
        <v>29</v>
      </c>
      <c r="C85" s="59"/>
      <c r="D85" s="59"/>
      <c r="E85" s="40"/>
      <c r="F85" s="41"/>
      <c r="G85" s="41"/>
    </row>
    <row r="86" spans="1:7" ht="39">
      <c r="A86" s="102"/>
      <c r="B86" s="121" t="s">
        <v>125</v>
      </c>
      <c r="C86" s="122" t="s">
        <v>126</v>
      </c>
      <c r="D86" s="122" t="s">
        <v>127</v>
      </c>
      <c r="E86" s="40"/>
      <c r="F86" s="82">
        <v>1</v>
      </c>
      <c r="G86" s="82">
        <f t="shared" ref="G86:G90" si="5">E86+F86</f>
        <v>1</v>
      </c>
    </row>
    <row r="87" spans="1:7" ht="30">
      <c r="A87" s="101"/>
      <c r="B87" s="84" t="s">
        <v>132</v>
      </c>
      <c r="C87" s="85" t="s">
        <v>126</v>
      </c>
      <c r="D87" s="85" t="s">
        <v>127</v>
      </c>
      <c r="E87" s="123"/>
      <c r="F87" s="82">
        <v>3</v>
      </c>
      <c r="G87" s="82">
        <f t="shared" si="5"/>
        <v>3</v>
      </c>
    </row>
    <row r="88" spans="1:7" ht="30">
      <c r="A88" s="101"/>
      <c r="B88" s="84" t="s">
        <v>133</v>
      </c>
      <c r="C88" s="85" t="s">
        <v>126</v>
      </c>
      <c r="D88" s="85" t="s">
        <v>127</v>
      </c>
      <c r="E88" s="123"/>
      <c r="F88" s="82">
        <v>1</v>
      </c>
      <c r="G88" s="82">
        <f t="shared" si="5"/>
        <v>1</v>
      </c>
    </row>
    <row r="89" spans="1:7" ht="30">
      <c r="A89" s="101"/>
      <c r="B89" s="84" t="s">
        <v>134</v>
      </c>
      <c r="C89" s="85" t="s">
        <v>126</v>
      </c>
      <c r="D89" s="85" t="s">
        <v>127</v>
      </c>
      <c r="E89" s="123"/>
      <c r="F89" s="82">
        <v>1</v>
      </c>
      <c r="G89" s="82">
        <f t="shared" si="5"/>
        <v>1</v>
      </c>
    </row>
    <row r="90" spans="1:7" ht="60">
      <c r="A90" s="102"/>
      <c r="B90" s="84" t="s">
        <v>128</v>
      </c>
      <c r="C90" s="85" t="s">
        <v>91</v>
      </c>
      <c r="D90" s="57" t="s">
        <v>127</v>
      </c>
      <c r="E90" s="53"/>
      <c r="F90" s="54">
        <v>3</v>
      </c>
      <c r="G90" s="82">
        <f t="shared" si="5"/>
        <v>3</v>
      </c>
    </row>
    <row r="91" spans="1:7" ht="15.75">
      <c r="A91" s="102">
        <v>3</v>
      </c>
      <c r="B91" s="77" t="s">
        <v>30</v>
      </c>
      <c r="C91" s="59" t="s">
        <v>86</v>
      </c>
      <c r="D91" s="59" t="s">
        <v>86</v>
      </c>
      <c r="E91" s="40" t="s">
        <v>86</v>
      </c>
      <c r="F91" s="41"/>
      <c r="G91" s="41"/>
    </row>
    <row r="92" spans="1:7" ht="39">
      <c r="A92" s="102"/>
      <c r="B92" s="121" t="s">
        <v>129</v>
      </c>
      <c r="C92" s="122" t="s">
        <v>92</v>
      </c>
      <c r="D92" s="124" t="s">
        <v>115</v>
      </c>
      <c r="E92" s="40"/>
      <c r="F92" s="54">
        <v>380000</v>
      </c>
      <c r="G92" s="54">
        <f t="shared" ref="G92:G96" si="6">E92+F92</f>
        <v>380000</v>
      </c>
    </row>
    <row r="93" spans="1:7" ht="30">
      <c r="A93" s="101"/>
      <c r="B93" s="86" t="s">
        <v>135</v>
      </c>
      <c r="C93" s="85" t="s">
        <v>92</v>
      </c>
      <c r="D93" s="124" t="s">
        <v>115</v>
      </c>
      <c r="E93" s="123"/>
      <c r="F93" s="54">
        <v>20000</v>
      </c>
      <c r="G93" s="54">
        <f t="shared" si="6"/>
        <v>20000</v>
      </c>
    </row>
    <row r="94" spans="1:7" ht="30">
      <c r="A94" s="101"/>
      <c r="B94" s="86" t="s">
        <v>136</v>
      </c>
      <c r="C94" s="85" t="s">
        <v>92</v>
      </c>
      <c r="D94" s="124" t="s">
        <v>115</v>
      </c>
      <c r="E94" s="123"/>
      <c r="F94" s="54">
        <v>10000</v>
      </c>
      <c r="G94" s="54">
        <f t="shared" si="6"/>
        <v>10000</v>
      </c>
    </row>
    <row r="95" spans="1:7" ht="30">
      <c r="A95" s="101"/>
      <c r="B95" s="86" t="s">
        <v>137</v>
      </c>
      <c r="C95" s="85" t="s">
        <v>92</v>
      </c>
      <c r="D95" s="124" t="s">
        <v>115</v>
      </c>
      <c r="E95" s="123"/>
      <c r="F95" s="54">
        <v>50000</v>
      </c>
      <c r="G95" s="54">
        <f t="shared" si="6"/>
        <v>50000</v>
      </c>
    </row>
    <row r="96" spans="1:7" ht="51.75">
      <c r="A96" s="102"/>
      <c r="B96" s="125" t="s">
        <v>130</v>
      </c>
      <c r="C96" s="124" t="s">
        <v>92</v>
      </c>
      <c r="D96" s="124" t="s">
        <v>115</v>
      </c>
      <c r="E96" s="40"/>
      <c r="F96" s="53">
        <v>1000000</v>
      </c>
      <c r="G96" s="54">
        <f t="shared" si="6"/>
        <v>1000000</v>
      </c>
    </row>
    <row r="97" spans="1:7" ht="15.75">
      <c r="A97" s="102">
        <v>4</v>
      </c>
      <c r="B97" s="114" t="s">
        <v>31</v>
      </c>
      <c r="C97" s="115"/>
      <c r="D97" s="115"/>
      <c r="E97" s="40"/>
      <c r="F97" s="41"/>
      <c r="G97" s="41"/>
    </row>
    <row r="98" spans="1:7" ht="26.25">
      <c r="A98" s="102"/>
      <c r="B98" s="65" t="s">
        <v>131</v>
      </c>
      <c r="C98" s="57" t="s">
        <v>92</v>
      </c>
      <c r="D98" s="57" t="s">
        <v>115</v>
      </c>
      <c r="E98" s="53"/>
      <c r="F98" s="54">
        <f>F84</f>
        <v>3500000</v>
      </c>
      <c r="G98" s="54">
        <f t="shared" ref="G98" si="7">E98+F98</f>
        <v>3500000</v>
      </c>
    </row>
    <row r="99" spans="1:7" ht="15.75">
      <c r="A99" s="70"/>
      <c r="B99" s="71"/>
      <c r="C99" s="126"/>
      <c r="D99" s="126"/>
      <c r="E99" s="72"/>
      <c r="F99" s="127"/>
      <c r="G99" s="73"/>
    </row>
    <row r="100" spans="1:7" ht="15.75" customHeight="1">
      <c r="A100" s="158" t="s">
        <v>93</v>
      </c>
      <c r="B100" s="158"/>
      <c r="C100" s="158"/>
      <c r="D100" s="107"/>
    </row>
    <row r="101" spans="1:7" ht="17.25" customHeight="1">
      <c r="A101" s="158"/>
      <c r="B101" s="158"/>
      <c r="C101" s="158"/>
      <c r="D101" s="87"/>
      <c r="E101" s="5"/>
      <c r="F101" s="153" t="s">
        <v>94</v>
      </c>
      <c r="G101" s="153"/>
    </row>
    <row r="102" spans="1:7" ht="15.75">
      <c r="A102" s="3"/>
      <c r="B102" s="108"/>
      <c r="D102" s="109" t="s">
        <v>32</v>
      </c>
      <c r="F102" s="154" t="s">
        <v>54</v>
      </c>
      <c r="G102" s="154"/>
    </row>
    <row r="103" spans="1:7" ht="15.75" customHeight="1">
      <c r="A103" s="3"/>
      <c r="B103" s="108"/>
      <c r="D103" s="109"/>
      <c r="F103" s="106"/>
      <c r="G103" s="106"/>
    </row>
    <row r="104" spans="1:7" ht="15.75" customHeight="1">
      <c r="A104" s="152" t="s">
        <v>33</v>
      </c>
      <c r="B104" s="152"/>
      <c r="C104" s="108"/>
      <c r="D104" s="108"/>
    </row>
    <row r="105" spans="1:7" ht="15.75" customHeight="1">
      <c r="A105" s="98"/>
      <c r="B105" s="98"/>
      <c r="C105" s="108"/>
      <c r="D105" s="108"/>
    </row>
    <row r="106" spans="1:7" ht="15.75">
      <c r="A106" s="150" t="s">
        <v>95</v>
      </c>
      <c r="B106" s="150"/>
      <c r="C106" s="150"/>
      <c r="D106" s="108"/>
    </row>
    <row r="107" spans="1:7" ht="45.75" customHeight="1">
      <c r="A107" s="158" t="s">
        <v>167</v>
      </c>
      <c r="B107" s="193"/>
      <c r="C107" s="193"/>
      <c r="D107" s="87"/>
      <c r="E107" s="5"/>
      <c r="F107" s="153" t="s">
        <v>168</v>
      </c>
      <c r="G107" s="153"/>
    </row>
    <row r="108" spans="1:7" ht="15.75">
      <c r="B108" s="108"/>
      <c r="C108" s="108"/>
      <c r="D108" s="109" t="s">
        <v>32</v>
      </c>
      <c r="F108" s="154" t="s">
        <v>54</v>
      </c>
      <c r="G108" s="154"/>
    </row>
    <row r="109" spans="1:7">
      <c r="A109" s="10" t="s">
        <v>52</v>
      </c>
    </row>
    <row r="110" spans="1:7">
      <c r="A110" s="11" t="s">
        <v>53</v>
      </c>
    </row>
  </sheetData>
  <mergeCells count="45">
    <mergeCell ref="E9:G9"/>
    <mergeCell ref="F1:G3"/>
    <mergeCell ref="E5:G5"/>
    <mergeCell ref="E6:G6"/>
    <mergeCell ref="E7:G7"/>
    <mergeCell ref="E8:G8"/>
    <mergeCell ref="E10:G10"/>
    <mergeCell ref="A12:G12"/>
    <mergeCell ref="A13:G13"/>
    <mergeCell ref="D16:F16"/>
    <mergeCell ref="A17:C17"/>
    <mergeCell ref="D17:E17"/>
    <mergeCell ref="C30:G30"/>
    <mergeCell ref="D18:F18"/>
    <mergeCell ref="A19:C19"/>
    <mergeCell ref="D19:E19"/>
    <mergeCell ref="E20:F20"/>
    <mergeCell ref="E21:F21"/>
    <mergeCell ref="B22:G22"/>
    <mergeCell ref="B23:G23"/>
    <mergeCell ref="B24:G24"/>
    <mergeCell ref="B25:G25"/>
    <mergeCell ref="B27:G27"/>
    <mergeCell ref="B28:G28"/>
    <mergeCell ref="B73:C73"/>
    <mergeCell ref="B31:G31"/>
    <mergeCell ref="B33:G33"/>
    <mergeCell ref="B34:G34"/>
    <mergeCell ref="E36:E37"/>
    <mergeCell ref="B40:D40"/>
    <mergeCell ref="A44:B44"/>
    <mergeCell ref="B46:G46"/>
    <mergeCell ref="A51:B51"/>
    <mergeCell ref="B53:G53"/>
    <mergeCell ref="B57:D57"/>
    <mergeCell ref="B58:D58"/>
    <mergeCell ref="A107:C107"/>
    <mergeCell ref="F107:G107"/>
    <mergeCell ref="F108:G108"/>
    <mergeCell ref="B82:D82"/>
    <mergeCell ref="A100:C101"/>
    <mergeCell ref="F101:G101"/>
    <mergeCell ref="F102:G102"/>
    <mergeCell ref="A104:B104"/>
    <mergeCell ref="A106:C106"/>
  </mergeCells>
  <pageMargins left="0.19685039370078741" right="0.15748031496062992" top="0.59055118110236227" bottom="0.59055118110236227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75"/>
  <sheetViews>
    <sheetView topLeftCell="A22" zoomScaleNormal="100" workbookViewId="0">
      <selection activeCell="S13" sqref="S13"/>
    </sheetView>
  </sheetViews>
  <sheetFormatPr defaultColWidth="9.125" defaultRowHeight="15.75"/>
  <cols>
    <col min="1" max="1" width="4.375" style="12" customWidth="1"/>
    <col min="2" max="2" width="12.25" style="12" customWidth="1"/>
    <col min="3" max="3" width="11.375" style="12" customWidth="1"/>
    <col min="4" max="4" width="9.125" style="12"/>
    <col min="5" max="13" width="13" style="12" customWidth="1"/>
    <col min="14" max="16384" width="9.125" style="12"/>
  </cols>
  <sheetData>
    <row r="1" spans="1:13" ht="15.75" customHeight="1">
      <c r="J1" s="191" t="s">
        <v>73</v>
      </c>
      <c r="K1" s="191"/>
      <c r="L1" s="191"/>
      <c r="M1" s="191"/>
    </row>
    <row r="2" spans="1:13">
      <c r="J2" s="191"/>
      <c r="K2" s="191"/>
      <c r="L2" s="191"/>
      <c r="M2" s="191"/>
    </row>
    <row r="3" spans="1:13">
      <c r="J3" s="191"/>
      <c r="K3" s="191"/>
      <c r="L3" s="191"/>
      <c r="M3" s="191"/>
    </row>
    <row r="4" spans="1:13">
      <c r="J4" s="191"/>
      <c r="K4" s="191"/>
      <c r="L4" s="191"/>
      <c r="M4" s="191"/>
    </row>
    <row r="5" spans="1:13">
      <c r="A5" s="188" t="s">
        <v>37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>
      <c r="A6" s="188" t="s">
        <v>55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>
      <c r="A7" s="202" t="s">
        <v>4</v>
      </c>
      <c r="B7" s="8"/>
      <c r="C7" s="6"/>
      <c r="E7" s="204"/>
      <c r="F7" s="204"/>
      <c r="G7" s="204"/>
      <c r="H7" s="204"/>
      <c r="I7" s="204"/>
      <c r="J7" s="204"/>
      <c r="K7" s="204"/>
      <c r="L7" s="204"/>
      <c r="M7" s="204"/>
    </row>
    <row r="8" spans="1:13" ht="15" customHeight="1">
      <c r="A8" s="202"/>
      <c r="B8" s="23" t="s">
        <v>46</v>
      </c>
      <c r="C8" s="32"/>
      <c r="D8" s="33"/>
      <c r="E8" s="205" t="s">
        <v>35</v>
      </c>
      <c r="F8" s="205"/>
      <c r="G8" s="205"/>
      <c r="H8" s="205"/>
      <c r="I8" s="205"/>
      <c r="J8" s="205"/>
      <c r="K8" s="205"/>
      <c r="L8" s="205"/>
      <c r="M8" s="205"/>
    </row>
    <row r="9" spans="1:13">
      <c r="A9" s="202" t="s">
        <v>5</v>
      </c>
      <c r="B9" s="8"/>
      <c r="C9" s="6"/>
      <c r="E9" s="204"/>
      <c r="F9" s="204"/>
      <c r="G9" s="204"/>
      <c r="H9" s="204"/>
      <c r="I9" s="204"/>
      <c r="J9" s="204"/>
      <c r="K9" s="204"/>
      <c r="L9" s="204"/>
      <c r="M9" s="204"/>
    </row>
    <row r="10" spans="1:13" ht="15" customHeight="1">
      <c r="A10" s="202"/>
      <c r="B10" s="23" t="s">
        <v>46</v>
      </c>
      <c r="C10" s="32"/>
      <c r="D10" s="33"/>
      <c r="E10" s="198" t="s">
        <v>34</v>
      </c>
      <c r="F10" s="198"/>
      <c r="G10" s="198"/>
      <c r="H10" s="198"/>
      <c r="I10" s="198"/>
      <c r="J10" s="198"/>
      <c r="K10" s="198"/>
      <c r="L10" s="198"/>
      <c r="M10" s="198"/>
    </row>
    <row r="11" spans="1:13">
      <c r="A11" s="202" t="s">
        <v>6</v>
      </c>
      <c r="B11" s="8"/>
      <c r="C11" s="8"/>
      <c r="E11" s="204"/>
      <c r="F11" s="204"/>
      <c r="G11" s="204"/>
      <c r="H11" s="204"/>
      <c r="I11" s="204"/>
      <c r="J11" s="204"/>
      <c r="K11" s="204"/>
      <c r="L11" s="204"/>
      <c r="M11" s="204"/>
    </row>
    <row r="12" spans="1:13" ht="15" customHeight="1">
      <c r="A12" s="202"/>
      <c r="B12" s="23" t="s">
        <v>46</v>
      </c>
      <c r="C12" s="4" t="s">
        <v>7</v>
      </c>
      <c r="D12" s="33"/>
      <c r="E12" s="205" t="s">
        <v>36</v>
      </c>
      <c r="F12" s="205"/>
      <c r="G12" s="205"/>
      <c r="H12" s="205"/>
      <c r="I12" s="205"/>
      <c r="J12" s="205"/>
      <c r="K12" s="205"/>
      <c r="L12" s="205"/>
      <c r="M12" s="205"/>
    </row>
    <row r="13" spans="1:13" ht="19.5" customHeight="1">
      <c r="A13" s="201" t="s">
        <v>56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</row>
    <row r="14" spans="1:13">
      <c r="A14" s="1"/>
    </row>
    <row r="15" spans="1:13" ht="31.5">
      <c r="A15" s="7" t="s">
        <v>45</v>
      </c>
      <c r="B15" s="161" t="s">
        <v>48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3">
      <c r="A16" s="7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</row>
    <row r="17" spans="1:26">
      <c r="A17" s="7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</row>
    <row r="18" spans="1:26">
      <c r="A18" s="1"/>
    </row>
    <row r="19" spans="1:26">
      <c r="A19" s="13" t="s">
        <v>57</v>
      </c>
    </row>
    <row r="20" spans="1:26">
      <c r="A20" s="6"/>
    </row>
    <row r="21" spans="1:26">
      <c r="A21" s="13" t="s">
        <v>58</v>
      </c>
    </row>
    <row r="22" spans="1:26">
      <c r="A22" s="1"/>
    </row>
    <row r="23" spans="1:26" ht="32.25" customHeight="1">
      <c r="A23" s="7" t="s">
        <v>45</v>
      </c>
      <c r="B23" s="161" t="s">
        <v>13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</row>
    <row r="24" spans="1:26">
      <c r="A24" s="7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  <row r="25" spans="1:26">
      <c r="A25" s="7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</row>
    <row r="26" spans="1:26">
      <c r="A26" s="1"/>
    </row>
    <row r="27" spans="1:26">
      <c r="A27" s="13" t="s">
        <v>59</v>
      </c>
    </row>
    <row r="28" spans="1:26" ht="15.75" customHeight="1">
      <c r="B28" s="24"/>
      <c r="L28" s="24" t="s">
        <v>50</v>
      </c>
    </row>
    <row r="29" spans="1:26">
      <c r="A29" s="1"/>
    </row>
    <row r="30" spans="1:26" ht="30" customHeight="1">
      <c r="A30" s="161" t="s">
        <v>45</v>
      </c>
      <c r="B30" s="161" t="s">
        <v>60</v>
      </c>
      <c r="C30" s="161"/>
      <c r="D30" s="161"/>
      <c r="E30" s="161" t="s">
        <v>38</v>
      </c>
      <c r="F30" s="161"/>
      <c r="G30" s="161"/>
      <c r="H30" s="161" t="s">
        <v>61</v>
      </c>
      <c r="I30" s="161"/>
      <c r="J30" s="161"/>
      <c r="K30" s="161" t="s">
        <v>39</v>
      </c>
      <c r="L30" s="161"/>
      <c r="M30" s="161"/>
      <c r="R30" s="203"/>
      <c r="S30" s="203"/>
      <c r="T30" s="203"/>
      <c r="U30" s="203"/>
      <c r="V30" s="203"/>
      <c r="W30" s="203"/>
      <c r="X30" s="203"/>
      <c r="Y30" s="203"/>
      <c r="Z30" s="203"/>
    </row>
    <row r="31" spans="1:26" ht="33" customHeight="1">
      <c r="A31" s="161"/>
      <c r="B31" s="161"/>
      <c r="C31" s="161"/>
      <c r="D31" s="161"/>
      <c r="E31" s="7" t="s">
        <v>40</v>
      </c>
      <c r="F31" s="7" t="s">
        <v>41</v>
      </c>
      <c r="G31" s="7" t="s">
        <v>42</v>
      </c>
      <c r="H31" s="7" t="s">
        <v>40</v>
      </c>
      <c r="I31" s="7" t="s">
        <v>41</v>
      </c>
      <c r="J31" s="7" t="s">
        <v>42</v>
      </c>
      <c r="K31" s="7" t="s">
        <v>40</v>
      </c>
      <c r="L31" s="7" t="s">
        <v>41</v>
      </c>
      <c r="M31" s="7" t="s">
        <v>42</v>
      </c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7">
        <v>1</v>
      </c>
      <c r="B32" s="161">
        <v>2</v>
      </c>
      <c r="C32" s="161"/>
      <c r="D32" s="161"/>
      <c r="E32" s="7">
        <v>3</v>
      </c>
      <c r="F32" s="7">
        <v>4</v>
      </c>
      <c r="G32" s="7">
        <v>5</v>
      </c>
      <c r="H32" s="7">
        <v>6</v>
      </c>
      <c r="I32" s="7">
        <v>7</v>
      </c>
      <c r="J32" s="7">
        <v>8</v>
      </c>
      <c r="K32" s="7">
        <v>9</v>
      </c>
      <c r="L32" s="7">
        <v>10</v>
      </c>
      <c r="M32" s="7">
        <v>11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7"/>
      <c r="B33" s="161" t="s">
        <v>19</v>
      </c>
      <c r="C33" s="161"/>
      <c r="D33" s="161"/>
      <c r="E33" s="7"/>
      <c r="F33" s="7"/>
      <c r="G33" s="7"/>
      <c r="H33" s="7"/>
      <c r="I33" s="7"/>
      <c r="J33" s="7"/>
      <c r="K33" s="7"/>
      <c r="L33" s="7"/>
      <c r="M33" s="7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7"/>
      <c r="B34" s="161"/>
      <c r="C34" s="161"/>
      <c r="D34" s="161"/>
      <c r="E34" s="7"/>
      <c r="F34" s="7"/>
      <c r="G34" s="7"/>
      <c r="H34" s="7"/>
      <c r="I34" s="7"/>
      <c r="J34" s="7"/>
      <c r="K34" s="7"/>
      <c r="L34" s="7"/>
      <c r="M34" s="7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32.25" customHeight="1">
      <c r="A35" s="199" t="s">
        <v>62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</row>
    <row r="36" spans="1:26">
      <c r="A36" s="1"/>
    </row>
    <row r="37" spans="1:26" ht="33" customHeight="1">
      <c r="A37" s="152" t="s">
        <v>63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</row>
    <row r="38" spans="1:26">
      <c r="K38" s="6" t="s">
        <v>50</v>
      </c>
    </row>
    <row r="39" spans="1:26">
      <c r="A39" s="1"/>
    </row>
    <row r="40" spans="1:26" ht="31.5" customHeight="1">
      <c r="A40" s="161" t="s">
        <v>12</v>
      </c>
      <c r="B40" s="161" t="s">
        <v>64</v>
      </c>
      <c r="C40" s="161"/>
      <c r="D40" s="161"/>
      <c r="E40" s="161" t="s">
        <v>38</v>
      </c>
      <c r="F40" s="161"/>
      <c r="G40" s="161"/>
      <c r="H40" s="161" t="s">
        <v>61</v>
      </c>
      <c r="I40" s="161"/>
      <c r="J40" s="161"/>
      <c r="K40" s="161" t="s">
        <v>39</v>
      </c>
      <c r="L40" s="161"/>
      <c r="M40" s="161"/>
    </row>
    <row r="41" spans="1:26" ht="33.75" customHeight="1">
      <c r="A41" s="161"/>
      <c r="B41" s="161"/>
      <c r="C41" s="161"/>
      <c r="D41" s="161"/>
      <c r="E41" s="7" t="s">
        <v>40</v>
      </c>
      <c r="F41" s="7" t="s">
        <v>41</v>
      </c>
      <c r="G41" s="7" t="s">
        <v>42</v>
      </c>
      <c r="H41" s="7" t="s">
        <v>40</v>
      </c>
      <c r="I41" s="7" t="s">
        <v>41</v>
      </c>
      <c r="J41" s="7" t="s">
        <v>42</v>
      </c>
      <c r="K41" s="7" t="s">
        <v>40</v>
      </c>
      <c r="L41" s="7" t="s">
        <v>41</v>
      </c>
      <c r="M41" s="7" t="s">
        <v>42</v>
      </c>
    </row>
    <row r="42" spans="1:26">
      <c r="A42" s="7">
        <v>1</v>
      </c>
      <c r="B42" s="161">
        <v>2</v>
      </c>
      <c r="C42" s="161"/>
      <c r="D42" s="161"/>
      <c r="E42" s="7">
        <v>3</v>
      </c>
      <c r="F42" s="7">
        <v>4</v>
      </c>
      <c r="G42" s="7">
        <v>5</v>
      </c>
      <c r="H42" s="7">
        <v>6</v>
      </c>
      <c r="I42" s="7">
        <v>7</v>
      </c>
      <c r="J42" s="7">
        <v>8</v>
      </c>
      <c r="K42" s="7">
        <v>9</v>
      </c>
      <c r="L42" s="7">
        <v>10</v>
      </c>
      <c r="M42" s="7">
        <v>11</v>
      </c>
    </row>
    <row r="43" spans="1:26">
      <c r="A43" s="7"/>
      <c r="B43" s="161"/>
      <c r="C43" s="161"/>
      <c r="D43" s="161"/>
      <c r="E43" s="7"/>
      <c r="F43" s="7"/>
      <c r="G43" s="7"/>
      <c r="H43" s="7"/>
      <c r="I43" s="7"/>
      <c r="J43" s="7"/>
      <c r="K43" s="7"/>
      <c r="L43" s="7"/>
      <c r="M43" s="7"/>
    </row>
    <row r="44" spans="1:26">
      <c r="A44" s="1"/>
    </row>
    <row r="45" spans="1:26">
      <c r="A45" s="13" t="s">
        <v>65</v>
      </c>
    </row>
    <row r="46" spans="1:26">
      <c r="A46" s="1"/>
    </row>
    <row r="47" spans="1:26" ht="53.25" customHeight="1">
      <c r="A47" s="161" t="s">
        <v>12</v>
      </c>
      <c r="B47" s="161" t="s">
        <v>43</v>
      </c>
      <c r="C47" s="161" t="s">
        <v>26</v>
      </c>
      <c r="D47" s="161" t="s">
        <v>27</v>
      </c>
      <c r="E47" s="161" t="s">
        <v>38</v>
      </c>
      <c r="F47" s="161"/>
      <c r="G47" s="161"/>
      <c r="H47" s="161" t="s">
        <v>66</v>
      </c>
      <c r="I47" s="161"/>
      <c r="J47" s="161"/>
      <c r="K47" s="161" t="s">
        <v>39</v>
      </c>
      <c r="L47" s="161"/>
      <c r="M47" s="161"/>
    </row>
    <row r="48" spans="1:26" ht="30.75" customHeight="1">
      <c r="A48" s="161"/>
      <c r="B48" s="161"/>
      <c r="C48" s="161"/>
      <c r="D48" s="161"/>
      <c r="E48" s="7" t="s">
        <v>40</v>
      </c>
      <c r="F48" s="7" t="s">
        <v>41</v>
      </c>
      <c r="G48" s="7" t="s">
        <v>42</v>
      </c>
      <c r="H48" s="7" t="s">
        <v>40</v>
      </c>
      <c r="I48" s="7" t="s">
        <v>41</v>
      </c>
      <c r="J48" s="7" t="s">
        <v>42</v>
      </c>
      <c r="K48" s="7" t="s">
        <v>40</v>
      </c>
      <c r="L48" s="7" t="s">
        <v>41</v>
      </c>
      <c r="M48" s="7" t="s">
        <v>42</v>
      </c>
    </row>
    <row r="49" spans="1:13">
      <c r="A49" s="7">
        <v>1</v>
      </c>
      <c r="B49" s="7">
        <v>2</v>
      </c>
      <c r="C49" s="7">
        <v>3</v>
      </c>
      <c r="D49" s="7">
        <v>4</v>
      </c>
      <c r="E49" s="7">
        <v>5</v>
      </c>
      <c r="F49" s="7">
        <v>6</v>
      </c>
      <c r="G49" s="7">
        <v>7</v>
      </c>
      <c r="H49" s="7">
        <v>8</v>
      </c>
      <c r="I49" s="7">
        <v>9</v>
      </c>
      <c r="J49" s="7">
        <v>10</v>
      </c>
      <c r="K49" s="7">
        <v>11</v>
      </c>
      <c r="L49" s="7">
        <v>12</v>
      </c>
      <c r="M49" s="7">
        <v>13</v>
      </c>
    </row>
    <row r="50" spans="1:13">
      <c r="A50" s="7">
        <v>1</v>
      </c>
      <c r="B50" s="7" t="s">
        <v>28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>
      <c r="A53" s="161" t="s">
        <v>67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13">
      <c r="A54" s="7">
        <v>2</v>
      </c>
      <c r="B54" s="7" t="s">
        <v>29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>
      <c r="A57" s="161" t="s">
        <v>67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</row>
    <row r="58" spans="1:13">
      <c r="A58" s="7">
        <v>3</v>
      </c>
      <c r="B58" s="7" t="s">
        <v>30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>
      <c r="A61" s="161" t="s">
        <v>67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</row>
    <row r="62" spans="1:13">
      <c r="A62" s="7">
        <v>4</v>
      </c>
      <c r="B62" s="7" t="s">
        <v>31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161" t="s">
        <v>67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</row>
    <row r="66" spans="1:13">
      <c r="A66" s="161" t="s">
        <v>44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</row>
    <row r="67" spans="1:13">
      <c r="A67" s="1"/>
    </row>
    <row r="68" spans="1:13" ht="19.5" customHeight="1">
      <c r="A68" s="13" t="s">
        <v>68</v>
      </c>
      <c r="B68" s="13"/>
      <c r="C68" s="13"/>
      <c r="D68" s="13"/>
    </row>
    <row r="69" spans="1:13" ht="6.75" customHeight="1">
      <c r="A69" s="201" t="s">
        <v>69</v>
      </c>
      <c r="B69" s="201"/>
      <c r="C69" s="201"/>
      <c r="D69" s="201"/>
    </row>
    <row r="70" spans="1:13" ht="19.5" customHeight="1">
      <c r="A70" s="15" t="s">
        <v>70</v>
      </c>
      <c r="B70" s="15"/>
      <c r="C70" s="15"/>
      <c r="D70" s="15"/>
    </row>
    <row r="71" spans="1:13">
      <c r="A71" s="151" t="s">
        <v>72</v>
      </c>
      <c r="B71" s="151"/>
      <c r="C71" s="151"/>
      <c r="D71" s="151"/>
      <c r="E71" s="151"/>
    </row>
    <row r="72" spans="1:13">
      <c r="A72" s="151"/>
      <c r="B72" s="151"/>
      <c r="C72" s="151"/>
      <c r="D72" s="151"/>
      <c r="E72" s="151"/>
      <c r="G72" s="196"/>
      <c r="H72" s="196"/>
      <c r="J72" s="196"/>
      <c r="K72" s="196"/>
      <c r="L72" s="196"/>
      <c r="M72" s="196"/>
    </row>
    <row r="73" spans="1:13" ht="15.75" customHeight="1">
      <c r="A73" s="16"/>
      <c r="B73" s="16"/>
      <c r="C73" s="16"/>
      <c r="D73" s="16"/>
      <c r="E73" s="16"/>
      <c r="G73" s="197" t="s">
        <v>32</v>
      </c>
      <c r="H73" s="197"/>
      <c r="J73" s="198" t="s">
        <v>54</v>
      </c>
      <c r="K73" s="198"/>
      <c r="L73" s="198"/>
      <c r="M73" s="198"/>
    </row>
    <row r="74" spans="1:13" ht="43.5" customHeight="1">
      <c r="A74" s="151" t="s">
        <v>71</v>
      </c>
      <c r="B74" s="151"/>
      <c r="C74" s="151"/>
      <c r="D74" s="151"/>
      <c r="E74" s="151"/>
      <c r="G74" s="196"/>
      <c r="H74" s="196"/>
      <c r="J74" s="196"/>
      <c r="K74" s="196"/>
      <c r="L74" s="196"/>
      <c r="M74" s="196"/>
    </row>
    <row r="75" spans="1:13" ht="15.75" customHeight="1">
      <c r="A75" s="151"/>
      <c r="B75" s="151"/>
      <c r="C75" s="151"/>
      <c r="D75" s="151"/>
      <c r="E75" s="151"/>
      <c r="G75" s="197" t="s">
        <v>32</v>
      </c>
      <c r="H75" s="197"/>
      <c r="J75" s="198" t="s">
        <v>54</v>
      </c>
      <c r="K75" s="198"/>
      <c r="L75" s="198"/>
      <c r="M75" s="198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30:M30"/>
    <mergeCell ref="B30:D31"/>
    <mergeCell ref="A9:A10"/>
    <mergeCell ref="A13:M13"/>
    <mergeCell ref="B23:M23"/>
    <mergeCell ref="B24:M24"/>
    <mergeCell ref="B25:M25"/>
    <mergeCell ref="B17:M17"/>
    <mergeCell ref="A40:A41"/>
    <mergeCell ref="E40:G40"/>
    <mergeCell ref="H40:J40"/>
    <mergeCell ref="A30:A31"/>
    <mergeCell ref="E30:G30"/>
    <mergeCell ref="H30:J30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</mergeCells>
  <pageMargins left="0.16" right="0.16" top="0.35" bottom="0.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17.08.2020</vt:lpstr>
      <vt:lpstr>28.02.2020</vt:lpstr>
      <vt:lpstr>05.02.2020</vt:lpstr>
      <vt:lpstr>звіт з 01.01.2020</vt:lpstr>
      <vt:lpstr>'17.08.2020'!Область_печати</vt:lpstr>
      <vt:lpstr>'звіт з 01.01.2020'!Область_печати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2020-08-14T05:04:44Z</cp:lastPrinted>
  <dcterms:created xsi:type="dcterms:W3CDTF">2018-12-28T08:43:53Z</dcterms:created>
  <dcterms:modified xsi:type="dcterms:W3CDTF">2020-08-17T10:05:58Z</dcterms:modified>
</cp:coreProperties>
</file>