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29.02.2020" sheetId="4" r:id="rId1"/>
    <sheet name="паспорт з 01.01.2020" sheetId="5" r:id="rId2"/>
    <sheet name="звіт з 01.01.2020" sheetId="3" state="hidden" r:id="rId3"/>
  </sheets>
  <externalReferences>
    <externalReference r:id="rId4"/>
  </externalReferences>
  <definedNames>
    <definedName name="_xlnm.Print_Area" localSheetId="2">'звіт з 01.01.2020'!$A$1:$M$75</definedName>
  </definedNames>
  <calcPr calcId="125725"/>
</workbook>
</file>

<file path=xl/calcChain.xml><?xml version="1.0" encoding="utf-8"?>
<calcChain xmlns="http://schemas.openxmlformats.org/spreadsheetml/2006/main">
  <c r="F140" i="4"/>
  <c r="G171"/>
  <c r="G169"/>
  <c r="F167"/>
  <c r="G167"/>
  <c r="G165"/>
  <c r="G163"/>
  <c r="D56"/>
  <c r="E56"/>
  <c r="E55"/>
  <c r="G177" i="5"/>
  <c r="G175"/>
  <c r="G173"/>
  <c r="G171"/>
  <c r="G169"/>
  <c r="F169"/>
  <c r="G167"/>
  <c r="G165"/>
  <c r="G164"/>
  <c r="F162"/>
  <c r="G162"/>
  <c r="G161"/>
  <c r="G159"/>
  <c r="F157"/>
  <c r="G157"/>
  <c r="G156"/>
  <c r="G154"/>
  <c r="G153"/>
  <c r="F151"/>
  <c r="G151"/>
  <c r="G150"/>
  <c r="G148"/>
  <c r="F146"/>
  <c r="G146"/>
  <c r="F145"/>
  <c r="G145"/>
  <c r="G144"/>
  <c r="G142"/>
  <c r="G141"/>
  <c r="F139"/>
  <c r="G139"/>
  <c r="G138"/>
  <c r="G136"/>
  <c r="G134"/>
  <c r="F134"/>
  <c r="G131"/>
  <c r="G130"/>
  <c r="G127"/>
  <c r="F125"/>
  <c r="F128"/>
  <c r="G128"/>
  <c r="F123"/>
  <c r="G123"/>
  <c r="G122"/>
  <c r="G120"/>
  <c r="F118"/>
  <c r="G118"/>
  <c r="G116"/>
  <c r="G114"/>
  <c r="F114"/>
  <c r="G111"/>
  <c r="G110"/>
  <c r="G108"/>
  <c r="G107"/>
  <c r="G105"/>
  <c r="F103"/>
  <c r="G103"/>
  <c r="G100"/>
  <c r="G98"/>
  <c r="G96"/>
  <c r="G94"/>
  <c r="F94"/>
  <c r="G87"/>
  <c r="F85"/>
  <c r="F91"/>
  <c r="G91"/>
  <c r="F82"/>
  <c r="G82"/>
  <c r="F80"/>
  <c r="G80"/>
  <c r="G78"/>
  <c r="G76"/>
  <c r="G75"/>
  <c r="G73"/>
  <c r="F73"/>
  <c r="D66"/>
  <c r="E65"/>
  <c r="E66"/>
  <c r="D57"/>
  <c r="E57"/>
  <c r="E56"/>
  <c r="D56"/>
  <c r="D55"/>
  <c r="E55"/>
  <c r="D54"/>
  <c r="E54"/>
  <c r="E53"/>
  <c r="D53"/>
  <c r="D52"/>
  <c r="E52"/>
  <c r="D51"/>
  <c r="E51"/>
  <c r="D50"/>
  <c r="E50"/>
  <c r="D49"/>
  <c r="E49"/>
  <c r="D48"/>
  <c r="E48"/>
  <c r="D47"/>
  <c r="D45"/>
  <c r="E45"/>
  <c r="D44"/>
  <c r="E44"/>
  <c r="D43"/>
  <c r="D58"/>
  <c r="E58"/>
  <c r="F79" i="4"/>
  <c r="F95"/>
  <c r="G98"/>
  <c r="G95"/>
  <c r="G104"/>
  <c r="G101"/>
  <c r="G122"/>
  <c r="F74"/>
  <c r="G107"/>
  <c r="F172"/>
  <c r="G172"/>
  <c r="F129"/>
  <c r="G129"/>
  <c r="F141"/>
  <c r="G141"/>
  <c r="F152"/>
  <c r="G152"/>
  <c r="F182"/>
  <c r="G182"/>
  <c r="G190"/>
  <c r="G188"/>
  <c r="G186"/>
  <c r="G184"/>
  <c r="G162"/>
  <c r="G160"/>
  <c r="G159"/>
  <c r="G156"/>
  <c r="G154"/>
  <c r="F157"/>
  <c r="G157"/>
  <c r="G151"/>
  <c r="G149"/>
  <c r="G148"/>
  <c r="G145"/>
  <c r="G143"/>
  <c r="F146"/>
  <c r="G146"/>
  <c r="F134"/>
  <c r="G134"/>
  <c r="G139"/>
  <c r="G137"/>
  <c r="G136"/>
  <c r="G133"/>
  <c r="G131"/>
  <c r="G126"/>
  <c r="G125"/>
  <c r="F120"/>
  <c r="F123"/>
  <c r="G123"/>
  <c r="F176"/>
  <c r="G176"/>
  <c r="G178"/>
  <c r="G180"/>
  <c r="G174"/>
  <c r="G115"/>
  <c r="G109"/>
  <c r="G114"/>
  <c r="G112"/>
  <c r="G111"/>
  <c r="G103"/>
  <c r="G100"/>
  <c r="G97"/>
  <c r="G88"/>
  <c r="G79"/>
  <c r="G77"/>
  <c r="G76"/>
  <c r="F86"/>
  <c r="F90"/>
  <c r="G90"/>
  <c r="F83"/>
  <c r="G83"/>
  <c r="G81"/>
  <c r="D58"/>
  <c r="D57"/>
  <c r="D54"/>
  <c r="E54"/>
  <c r="D53"/>
  <c r="D52"/>
  <c r="D51"/>
  <c r="E51"/>
  <c r="D50"/>
  <c r="E50"/>
  <c r="E47"/>
  <c r="E49"/>
  <c r="E48"/>
  <c r="D45"/>
  <c r="E45"/>
  <c r="E44"/>
  <c r="F84"/>
  <c r="G84"/>
  <c r="G86"/>
  <c r="G140"/>
  <c r="G74"/>
  <c r="E43" i="5"/>
  <c r="G85"/>
  <c r="F89"/>
  <c r="G89"/>
  <c r="F93"/>
  <c r="G93"/>
  <c r="G125"/>
  <c r="F92" i="4"/>
  <c r="G92"/>
  <c r="F118"/>
  <c r="F94"/>
  <c r="G94"/>
  <c r="G120"/>
  <c r="G118"/>
  <c r="D47"/>
  <c r="F73"/>
  <c r="G73"/>
  <c r="D43"/>
  <c r="E43"/>
  <c r="E53"/>
  <c r="E58"/>
  <c r="E57"/>
  <c r="E47" i="5"/>
  <c r="E52" i="4"/>
  <c r="D59"/>
  <c r="F83" i="5"/>
  <c r="G83"/>
  <c r="F72"/>
  <c r="G72"/>
  <c r="D66" i="4"/>
  <c r="E59"/>
  <c r="E66"/>
  <c r="E67"/>
  <c r="D67"/>
</calcChain>
</file>

<file path=xl/sharedStrings.xml><?xml version="1.0" encoding="utf-8"?>
<sst xmlns="http://schemas.openxmlformats.org/spreadsheetml/2006/main" count="771" uniqueCount="186">
  <si>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</si>
  <si>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</si>
  <si>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</si>
  <si>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</si>
  <si>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</si>
  <si>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</si>
  <si>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</si>
  <si>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</si>
  <si>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</si>
  <si>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</si>
  <si>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</si>
  <si>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</si>
  <si>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</si>
  <si>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</si>
  <si>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</si>
  <si>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</si>
  <si>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</si>
  <si>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</si>
  <si>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</si>
  <si>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</si>
  <si>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</si>
  <si>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</si>
  <si>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</si>
  <si>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</si>
  <si>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</si>
  <si>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</si>
  <si>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</si>
  <si>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</si>
  <si>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</si>
  <si>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</si>
  <si>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</si>
  <si>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</si>
  <si>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</si>
  <si>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</si>
  <si>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</si>
  <si>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</si>
  <si>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</si>
  <si>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</si>
  <si>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</si>
  <si>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</si>
  <si>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</si>
  <si>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</si>
  <si>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</si>
  <si>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</si>
  <si>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</si>
  <si>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</si>
  <si>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</si>
  <si>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</si>
  <si>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</si>
  <si>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</si>
  <si>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</si>
  <si>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</si>
  <si>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</si>
  <si>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</si>
  <si>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</si>
  <si>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</si>
  <si>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</si>
  <si>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</si>
  <si>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</si>
  <si>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</si>
  <si>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</si>
  <si>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</si>
  <si>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</si>
  <si>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</si>
  <si>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</si>
  <si>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</si>
  <si>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</si>
  <si>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</si>
  <si>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</si>
  <si>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</si>
  <si>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</si>
  <si>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</si>
  <si>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</si>
  <si>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</si>
  <si>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</si>
  <si>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</si>
  <si>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</si>
  <si>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</si>
  <si>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</si>
  <si>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</si>
  <si>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</si>
  <si>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</si>
  <si>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</si>
  <si>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</si>
  <si>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</si>
  <si>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 xml:space="preserve"> рік</t>
    </r>
  </si>
  <si>
    <t>0511</t>
  </si>
  <si>
    <t>Охорона та раціональне використання природних ресурсів</t>
  </si>
  <si>
    <t>Управління комунального господарства Коломийської міської ради</t>
  </si>
  <si>
    <t>раціональне використання і відтворення природних ресурсів</t>
  </si>
  <si>
    <t>Покращення екологічної ситуації та естетичного вигляду міста</t>
  </si>
  <si>
    <t>Мета бюджетної програми:</t>
  </si>
  <si>
    <t>– охорона навколишнього середовища</t>
  </si>
  <si>
    <t>– недопущення забруднення стічними госпфекальними стоками водойм, водовідвідних канав</t>
  </si>
  <si>
    <t>"Охорона навколишнього природного середовища на 2017-2020 роки"</t>
  </si>
  <si>
    <t>Охорона навколишнього середовища</t>
  </si>
  <si>
    <t>1.Провести очищення русел річок</t>
  </si>
  <si>
    <t>2.Посадка саджанців декоративних дерев</t>
  </si>
  <si>
    <t>Недопущення забруднення стічними госпфекальними стоками водойм, водовідвідних канав</t>
  </si>
  <si>
    <t>1.Провести будівництво каналізаційних мереж</t>
  </si>
  <si>
    <t>1.2.Нове будівництво каналізаційної мережі по вул. Винниченка в м. Коломия (в тому числі виготовлення пректно – кошторисної документації)</t>
  </si>
  <si>
    <t>1.3.Нове будівництво каналізаційної мережі по вул. Козакевича  в м.Коломия</t>
  </si>
  <si>
    <t>1.4.Будівництво каналізаційної мережі по вул. Бетховена та вул. Соборній  в м.Коломиї</t>
  </si>
  <si>
    <t xml:space="preserve">1.5.Нове будівництво каналізаційної мережі по вул. Трильовського (І етап) в м. Коломия (в тому числі виготовлення пректно – кошторисної документації) </t>
  </si>
  <si>
    <t>2.Провести реконструкцію каналізаційних мереж</t>
  </si>
  <si>
    <t>2.1.Реконструкція системи роздільної каналізації по вул. Довженка в м. Коломия (в тому числі виготовлення пректно – кошторисної документації)</t>
  </si>
  <si>
    <t>2.2.Реконструкція каналізаційної мережі на пл.. Привокзальній в м. Коломия (в тому числі виготовлення пректно – кошторисної документації)</t>
  </si>
  <si>
    <t>3. Придбання обладнання</t>
  </si>
  <si>
    <t>3.1.Придбання насосного і технологічного обладнання для заміни такого, що використало свої технічні можливості на каналізаційній насосній станції (Леонтовича) в м. Коломиї</t>
  </si>
  <si>
    <t xml:space="preserve"> </t>
  </si>
  <si>
    <t>Обсяг видатків на проведення очищення русел річок</t>
  </si>
  <si>
    <t>Загальна протяжність русел річок</t>
  </si>
  <si>
    <t>м.п.</t>
  </si>
  <si>
    <t>Інвентаризація об’єктів</t>
  </si>
  <si>
    <t xml:space="preserve">Кількість русел річок, які плануються очистити </t>
  </si>
  <si>
    <t>План робіт</t>
  </si>
  <si>
    <t>Середня вартість очистки 1 м.п. русла</t>
  </si>
  <si>
    <t>грн.</t>
  </si>
  <si>
    <t>розрахунок</t>
  </si>
  <si>
    <t>відсоток очищення русел від  загальної протяжності</t>
  </si>
  <si>
    <t>%</t>
  </si>
  <si>
    <t xml:space="preserve">Обсяг видатків </t>
  </si>
  <si>
    <t>Кількість саджанців, які планується посадити</t>
  </si>
  <si>
    <t>шт.</t>
  </si>
  <si>
    <t>Середня вартість посадки 1 саджанця декоративних дерев</t>
  </si>
  <si>
    <t>збільшення вартості зелених насаджень</t>
  </si>
  <si>
    <t>2. Посадка саджанців декоративних дерев</t>
  </si>
  <si>
    <t xml:space="preserve"> затрат</t>
  </si>
  <si>
    <t>Обсяг видатків</t>
  </si>
  <si>
    <t xml:space="preserve"> продукту</t>
  </si>
  <si>
    <t>Кількість о’бєктів, де планується провести заходів з охорони підземних вод та ліквідації джерел їх забруднення</t>
  </si>
  <si>
    <t>грн</t>
  </si>
  <si>
    <t>Кошторис</t>
  </si>
  <si>
    <t>од.</t>
  </si>
  <si>
    <t>середня вартість проведення заходів з охорони підземних вод та ліквідації джерел їх забруднення на території ДНЗ «Лісовичок» в с. Шепарівці за рахунок коштів обласного фонду охорони навколишнього середовища</t>
  </si>
  <si>
    <t>рішення міської ради від 16.01.2020 року № 4353-57/2020</t>
  </si>
  <si>
    <t>1.1.Проведення заходів з охорони підземних вод та ліквідації джерел їх забруднення на території ДНЗ «Лісовичок» в с. Шепарівці Коломийського району (Будівництво очисних споруд)</t>
  </si>
  <si>
    <t>план робіт</t>
  </si>
  <si>
    <t>м</t>
  </si>
  <si>
    <t>кількість проектно-кошторисної документації, яку планується виготовити</t>
  </si>
  <si>
    <t>середня вартість виготовлення 1 проектно-кошторисної документації</t>
  </si>
  <si>
    <t>відсоток  виконання завдання</t>
  </si>
  <si>
    <t xml:space="preserve">середня вартість проведення реконструкції 1 м п. каналізаційної мережі </t>
  </si>
  <si>
    <t xml:space="preserve">Протяжність каналізації, яку планується побудувати </t>
  </si>
  <si>
    <t xml:space="preserve">середня вартість виготовлення 1 проектно-кошторисної документації для будівництва каналізаційної мережі </t>
  </si>
  <si>
    <t xml:space="preserve">середня вартість будівництва 1 м.п. каналізаційної мережі </t>
  </si>
  <si>
    <t xml:space="preserve">протяжність каналізаційної мережі, на якій планується провести реконструкцію  </t>
  </si>
  <si>
    <t xml:space="preserve">протяжність каналізаційної мережі, яку планується побудувати  </t>
  </si>
  <si>
    <t xml:space="preserve">середня вартість будівництва 1 м п. каналізаційної мережі </t>
  </si>
  <si>
    <t xml:space="preserve">відсоток  виконання завдання </t>
  </si>
  <si>
    <t xml:space="preserve">Обсяг видатків  </t>
  </si>
  <si>
    <t>кількість обладнання,яке планується придбати</t>
  </si>
  <si>
    <t>середня вартість обладнання,яке планується придбати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</si>
  <si>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>3 334 413,58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>3 334 413,58</t>
    </r>
    <r>
      <rPr>
        <sz val="12"/>
        <color indexed="8"/>
        <rFont val="Times New Roman"/>
        <family val="1"/>
        <charset val="204"/>
      </rPr>
      <t xml:space="preserve"> гривень.</t>
    </r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</si>
  <si>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</si>
  <si>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</si>
  <si>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</si>
  <si>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захист життя і здоров'я населення від негативного впливу, зумовленого забрудненням навколишнього природного середовища</t>
  </si>
  <si>
    <t>1.1.Проведення заходів з охорони підземних вод та ліквідації  джерел їх забруднення на території ДНЗ «Лісовичок» в с. Шепарівці Коломийського району (Будівництво очисних споруд)</t>
  </si>
  <si>
    <t>план видатків</t>
  </si>
  <si>
    <r>
      <t>Підстави для виконання бюджетної програми: __</t>
    </r>
    <r>
      <rPr>
        <u/>
        <sz val="12"/>
        <color indexed="8"/>
        <rFont val="Times New Roman"/>
        <family val="1"/>
        <charset val="204"/>
      </rPr>
      <t>__Конституція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</t>
    </r>
  </si>
  <si>
    <t xml:space="preserve">Кількість проектно-кошторисної докумен-тації, яку планується виготовити для прове-дення будівництва каналізаційної мережі </t>
  </si>
  <si>
    <t xml:space="preserve">середня вартість проведення рекон-струкції 1 м п. каналізаційної мережі 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</si>
  <si>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</si>
  <si>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</si>
  <si>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r>
      <t>______________________________</t>
    </r>
    <r>
      <rPr>
        <sz val="12"/>
        <color indexed="8"/>
        <rFont val="Times New Roman"/>
        <family val="1"/>
        <charset val="204"/>
      </rPr>
      <t>_ N ______________________</t>
    </r>
  </si>
  <si>
    <t xml:space="preserve">середня вартість коригування 1 проектно-кошторисної документації </t>
  </si>
  <si>
    <t>Кількість проектно-кошторисної документації,яка підлягає коригуванню</t>
  </si>
  <si>
    <t>Обсяг видатків на коригуванння проектно-кошторисної документації</t>
  </si>
  <si>
    <t>Лист управління комунального господарства від 10.02.2020 №03/01-46/06</t>
  </si>
  <si>
    <t>План видаткыв</t>
  </si>
  <si>
    <r>
      <t>_</t>
    </r>
    <r>
      <rPr>
        <u/>
        <sz val="12"/>
        <color indexed="8"/>
        <rFont val="Times New Roman"/>
        <family val="1"/>
        <charset val="204"/>
      </rPr>
      <t>05.02.2020р.</t>
    </r>
    <r>
      <rPr>
        <sz val="12"/>
        <color indexed="8"/>
        <rFont val="Times New Roman"/>
        <family val="1"/>
        <charset val="204"/>
      </rPr>
      <t>_ N _</t>
    </r>
    <r>
      <rPr>
        <u/>
        <sz val="12"/>
        <color indexed="8"/>
        <rFont val="Times New Roman"/>
        <family val="1"/>
        <charset val="204"/>
      </rPr>
      <t>2 - о</t>
    </r>
    <r>
      <rPr>
        <sz val="12"/>
        <color indexed="8"/>
        <rFont val="Times New Roman"/>
        <family val="1"/>
        <charset val="204"/>
      </rPr>
      <t>__</t>
    </r>
  </si>
  <si>
    <t>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рішенням міської ради від 26.04.2019р.  №3662-44/2019 "Про внесення змін до рішення міської ради від  10.12 .2015 №23-3/2015 "Про затвердження програми «Охорона навколишнього природного середовища на 2017-2020 роки»", рішення міської ради від 05.12.2019 року №4222-55/2019 «Про міський бюджет на 2020 рік», рішення міської ради від 16.01.2020р.№4353-57/2020 "Про уточнення міського бюджету на 2020 рік"</t>
  </si>
  <si>
    <t>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рішенням міської ради від 26.04.2019р.  №3662-44/2019 "Про внесення змін до рішення міської ради від  10.12 .2015 №23-3/2015 "Про затвердження програми «Охорона навколишнього природного середовища на 2017-2020 роки»", рішення міської ради від 05.12.2019 року №4222-55/2019 «Про міський бюджет на 2020 рік», рішення міської ради від 16.01.2020р.№4353-57/2020 "Про уточнення міського бюджету на 2020 рік", лист управління комунального господарства від 10.02.2020 №03/01-46/06, рішення міської ради від 29.02.2020р.№4443-59/2020 "Про уточнення міського бюджету на 2020 рік"</t>
  </si>
  <si>
    <t>2.3.Реконструкція каналізаційних мереж по вул. Гетьмана Івана Мазепи біля будинків 250-274 в м. Коломиї</t>
  </si>
  <si>
    <t>2.4.Реконструкція каналізаційної мережі по вул. Козакевича  в м.Коломия</t>
  </si>
  <si>
    <t>1.3. Нове будівництво каналізаційної мережі по вул. Бетховена та вул. Соборній  в м.Коломиї(в т. ч. виготовлення проектно – кошторисної документації)</t>
  </si>
  <si>
    <t>1.4.Нове будівництво каналізаційної мережі по вул. Довбуша  в м. Коломия (в т. ч. виготовлення проектно – кошторисної документації)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</si>
  <si>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>4 204 343,58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 xml:space="preserve">4 204 343,58 </t>
    </r>
    <r>
      <rPr>
        <sz val="12"/>
        <color indexed="8"/>
        <rFont val="Times New Roman"/>
        <family val="1"/>
        <charset val="204"/>
      </rPr>
      <t xml:space="preserve"> гривень.</t>
    </r>
  </si>
  <si>
    <t xml:space="preserve">Кількість проектно-кошторисної докумен-тації, яку планується виготовити для прове-дення нового будівництва каналізаційної мережі </t>
  </si>
  <si>
    <t xml:space="preserve">середня вартість виготовлення 1 проектно-кошторисної документації для нового будівництва каналізаційної мережі </t>
  </si>
  <si>
    <t xml:space="preserve">середня вартість нового будівництва 1 м.п. каналізаційної мережі </t>
  </si>
  <si>
    <t>рішення міської ради від 29.02.2020 року № 4443-59/2020</t>
  </si>
  <si>
    <r>
      <t>1.3.</t>
    </r>
    <r>
      <rPr>
        <b/>
        <sz val="11"/>
        <color indexed="8"/>
        <rFont val="Times New Roman"/>
        <family val="1"/>
        <charset val="204"/>
      </rPr>
      <t>Нове будівництво каналізаційної мережі по вул. Бетховена та вул. Соборній  в м.Коломиї(в т. ч. виготовлення проектно – кошторисної документації)</t>
    </r>
  </si>
  <si>
    <t>Ганна Бакай</t>
  </si>
  <si>
    <t>Начальник фінансового управління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</si>
</sst>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18" fillId="0" borderId="0" xfId="0" applyFont="1"/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/>
    </xf>
    <xf numFmtId="0" fontId="22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7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 vertical="top" wrapText="1"/>
    </xf>
    <xf numFmtId="0" fontId="23" fillId="0" borderId="4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15" fillId="0" borderId="0" xfId="0" applyFont="1" applyAlignment="1">
      <alignment horizontal="left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4" fillId="0" borderId="2" xfId="0" applyFont="1" applyBorder="1"/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3;&#1072;&#1085;%20&#1074;&#1080;&#1076;&#1072;&#1090;&#1082;&#1110;&#1074;/3118311%20&#1086;&#1093;&#1086;&#1088;&#1086;&#1085;&#1072;/&#1087;&#1083;&#1072;&#1085;%20&#1074;&#1080;&#1076;&#1072;&#1090;&#1082;&#1110;&#1074;%20&#1050;&#1055;&#1050;&#1042;&#1050;%203118311%20&#1085;&#1072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01.2020"/>
      <sheetName val="20.01.2020"/>
      <sheetName val="охорона"/>
    </sheetNames>
    <sheetDataSet>
      <sheetData sheetId="0" refreshError="1">
        <row r="6">
          <cell r="D6">
            <v>120000</v>
          </cell>
        </row>
        <row r="7">
          <cell r="D7">
            <v>80413.58</v>
          </cell>
        </row>
        <row r="9">
          <cell r="D9">
            <v>105000</v>
          </cell>
        </row>
        <row r="10">
          <cell r="D10">
            <v>250000</v>
          </cell>
        </row>
        <row r="11">
          <cell r="D11">
            <v>500000</v>
          </cell>
        </row>
        <row r="12">
          <cell r="D12">
            <v>657793</v>
          </cell>
        </row>
        <row r="13">
          <cell r="D13">
            <v>356207</v>
          </cell>
        </row>
        <row r="14">
          <cell r="D14">
            <v>500000</v>
          </cell>
        </row>
        <row r="15">
          <cell r="D15">
            <v>295000</v>
          </cell>
        </row>
        <row r="16">
          <cell r="D16">
            <v>470000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topLeftCell="A163" zoomScale="110" zoomScaleNormal="110" workbookViewId="0">
      <selection activeCell="C167" sqref="A71:G190"/>
    </sheetView>
  </sheetViews>
  <sheetFormatPr defaultColWidth="21.625" defaultRowHeight="15"/>
  <cols>
    <col min="1" max="1" width="6.625" style="2" customWidth="1"/>
    <col min="2" max="2" width="34.125" style="2" customWidth="1"/>
    <col min="3" max="4" width="21.625" style="2"/>
    <col min="5" max="5" width="20.125" style="2" customWidth="1"/>
    <col min="6" max="6" width="19.875" style="2" customWidth="1"/>
    <col min="7" max="7" width="19.125" style="2" customWidth="1"/>
    <col min="8" max="16384" width="21.625" style="2"/>
  </cols>
  <sheetData>
    <row r="1" spans="1:7">
      <c r="F1" s="96" t="s">
        <v>74</v>
      </c>
      <c r="G1" s="97"/>
    </row>
    <row r="2" spans="1:7">
      <c r="F2" s="97"/>
      <c r="G2" s="97"/>
    </row>
    <row r="3" spans="1:7" ht="32.25" customHeight="1">
      <c r="F3" s="97"/>
      <c r="G3" s="97"/>
    </row>
    <row r="4" spans="1:7" ht="15.75">
      <c r="A4" s="24"/>
      <c r="E4" s="24" t="s">
        <v>0</v>
      </c>
    </row>
    <row r="5" spans="1:7" ht="15.75">
      <c r="A5" s="24"/>
      <c r="E5" s="98" t="s">
        <v>1</v>
      </c>
      <c r="F5" s="98"/>
      <c r="G5" s="98"/>
    </row>
    <row r="6" spans="1:7" ht="15.75">
      <c r="A6" s="24"/>
      <c r="B6" s="24"/>
      <c r="E6" s="99" t="s">
        <v>88</v>
      </c>
      <c r="F6" s="99"/>
      <c r="G6" s="99"/>
    </row>
    <row r="7" spans="1:7" ht="15" customHeight="1">
      <c r="A7" s="24"/>
      <c r="E7" s="100" t="s">
        <v>2</v>
      </c>
      <c r="F7" s="100"/>
      <c r="G7" s="100"/>
    </row>
    <row r="8" spans="1:7" ht="15.75">
      <c r="A8" s="24"/>
      <c r="B8" s="93"/>
      <c r="E8" s="99"/>
      <c r="F8" s="99"/>
      <c r="G8" s="99"/>
    </row>
    <row r="9" spans="1:7" ht="15" customHeight="1">
      <c r="A9" s="24"/>
      <c r="E9" s="100"/>
      <c r="F9" s="100"/>
      <c r="G9" s="100"/>
    </row>
    <row r="10" spans="1:7" ht="15.75">
      <c r="A10" s="24"/>
      <c r="E10" s="102" t="s">
        <v>165</v>
      </c>
      <c r="F10" s="102"/>
      <c r="G10" s="102"/>
    </row>
    <row r="13" spans="1:7" ht="15.75">
      <c r="A13" s="103" t="s">
        <v>3</v>
      </c>
      <c r="B13" s="103"/>
      <c r="C13" s="103"/>
      <c r="D13" s="103"/>
      <c r="E13" s="103"/>
      <c r="F13" s="103"/>
      <c r="G13" s="103"/>
    </row>
    <row r="14" spans="1:7" ht="15.75">
      <c r="A14" s="103" t="s">
        <v>85</v>
      </c>
      <c r="B14" s="103"/>
      <c r="C14" s="103"/>
      <c r="D14" s="103"/>
      <c r="E14" s="103"/>
      <c r="F14" s="103"/>
      <c r="G14" s="103"/>
    </row>
    <row r="17" spans="1:7" ht="15" customHeight="1">
      <c r="A17" s="27" t="s">
        <v>75</v>
      </c>
      <c r="B17" s="27">
        <v>3100000</v>
      </c>
      <c r="C17" s="27"/>
      <c r="D17" s="106" t="s">
        <v>88</v>
      </c>
      <c r="E17" s="106"/>
      <c r="F17" s="106"/>
      <c r="G17" s="34">
        <v>31692820</v>
      </c>
    </row>
    <row r="18" spans="1:7" ht="28.5" customHeight="1">
      <c r="A18" s="101" t="s">
        <v>83</v>
      </c>
      <c r="B18" s="101"/>
      <c r="C18" s="101"/>
      <c r="D18" s="107" t="s">
        <v>2</v>
      </c>
      <c r="E18" s="107"/>
      <c r="F18" s="28"/>
      <c r="G18" s="35" t="s">
        <v>76</v>
      </c>
    </row>
    <row r="19" spans="1:7" ht="18.75" customHeight="1">
      <c r="A19" s="29" t="s">
        <v>77</v>
      </c>
      <c r="B19" s="29">
        <v>3110000</v>
      </c>
      <c r="C19" s="29"/>
      <c r="D19" s="105" t="s">
        <v>88</v>
      </c>
      <c r="E19" s="105"/>
      <c r="F19" s="105"/>
      <c r="G19" s="36">
        <v>31692820</v>
      </c>
    </row>
    <row r="20" spans="1:7" ht="23.25" customHeight="1">
      <c r="A20" s="101" t="s">
        <v>79</v>
      </c>
      <c r="B20" s="101"/>
      <c r="C20" s="101"/>
      <c r="D20" s="121" t="s">
        <v>34</v>
      </c>
      <c r="E20" s="121"/>
      <c r="F20" s="28"/>
      <c r="G20" s="35" t="s">
        <v>76</v>
      </c>
    </row>
    <row r="21" spans="1:7" ht="36" customHeight="1">
      <c r="A21" s="30" t="s">
        <v>78</v>
      </c>
      <c r="B21" s="77">
        <v>3118311</v>
      </c>
      <c r="C21" s="77">
        <v>8311</v>
      </c>
      <c r="D21" s="78" t="s">
        <v>86</v>
      </c>
      <c r="E21" s="104" t="s">
        <v>87</v>
      </c>
      <c r="F21" s="104"/>
      <c r="G21" s="31">
        <v>2610600000</v>
      </c>
    </row>
    <row r="22" spans="1:7" ht="56.25" customHeight="1">
      <c r="B22" s="32" t="s">
        <v>79</v>
      </c>
      <c r="C22" s="33" t="s">
        <v>80</v>
      </c>
      <c r="D22" s="28" t="s">
        <v>81</v>
      </c>
      <c r="E22" s="101" t="s">
        <v>84</v>
      </c>
      <c r="F22" s="101"/>
      <c r="G22" s="33" t="s">
        <v>82</v>
      </c>
    </row>
    <row r="23" spans="1:7" ht="42" customHeight="1">
      <c r="A23" s="22" t="s">
        <v>8</v>
      </c>
      <c r="B23" s="102" t="s">
        <v>178</v>
      </c>
      <c r="C23" s="102"/>
      <c r="D23" s="102"/>
      <c r="E23" s="102"/>
      <c r="F23" s="102"/>
      <c r="G23" s="102"/>
    </row>
    <row r="24" spans="1:7" ht="54" customHeight="1">
      <c r="A24" s="68" t="s">
        <v>9</v>
      </c>
      <c r="B24" s="102" t="s">
        <v>160</v>
      </c>
      <c r="C24" s="102"/>
      <c r="D24" s="102"/>
      <c r="E24" s="102"/>
      <c r="F24" s="102"/>
      <c r="G24" s="102"/>
    </row>
    <row r="25" spans="1:7" ht="110.25" customHeight="1">
      <c r="A25" s="68"/>
      <c r="B25" s="116" t="s">
        <v>173</v>
      </c>
      <c r="C25" s="116"/>
      <c r="D25" s="116"/>
      <c r="E25" s="116"/>
      <c r="F25" s="116"/>
      <c r="G25" s="116"/>
    </row>
    <row r="26" spans="1:7" ht="15.75">
      <c r="A26" s="22" t="s">
        <v>10</v>
      </c>
      <c r="B26" s="116" t="s">
        <v>47</v>
      </c>
      <c r="C26" s="116"/>
      <c r="D26" s="116"/>
      <c r="E26" s="116"/>
      <c r="F26" s="116"/>
      <c r="G26" s="116"/>
    </row>
    <row r="27" spans="1:7" ht="15.75">
      <c r="A27" s="1"/>
    </row>
    <row r="28" spans="1:7" ht="15.75">
      <c r="A28" s="20" t="s">
        <v>12</v>
      </c>
      <c r="B28" s="109" t="s">
        <v>48</v>
      </c>
      <c r="C28" s="109"/>
      <c r="D28" s="109"/>
      <c r="E28" s="109"/>
      <c r="F28" s="109"/>
      <c r="G28" s="109"/>
    </row>
    <row r="29" spans="1:7" ht="18" customHeight="1">
      <c r="A29" s="20">
        <v>1</v>
      </c>
      <c r="B29" s="125" t="s">
        <v>157</v>
      </c>
      <c r="C29" s="126"/>
      <c r="D29" s="126"/>
      <c r="E29" s="126"/>
      <c r="F29" s="126"/>
      <c r="G29" s="127"/>
    </row>
    <row r="30" spans="1:7" ht="20.25" customHeight="1">
      <c r="A30" s="20">
        <v>2</v>
      </c>
      <c r="B30" s="125" t="s">
        <v>89</v>
      </c>
      <c r="C30" s="126"/>
      <c r="D30" s="126"/>
      <c r="E30" s="126"/>
      <c r="F30" s="126"/>
      <c r="G30" s="127"/>
    </row>
    <row r="31" spans="1:7" ht="15.75">
      <c r="A31" s="1"/>
    </row>
    <row r="32" spans="1:7" ht="15.75">
      <c r="A32" s="10" t="s">
        <v>11</v>
      </c>
      <c r="B32" s="2" t="s">
        <v>91</v>
      </c>
      <c r="C32" s="2" t="s">
        <v>90</v>
      </c>
    </row>
    <row r="33" spans="1:7" ht="30" customHeight="1">
      <c r="A33" s="76" t="s">
        <v>14</v>
      </c>
      <c r="B33" s="98" t="s">
        <v>49</v>
      </c>
      <c r="C33" s="98"/>
      <c r="D33" s="98"/>
      <c r="E33" s="98"/>
      <c r="F33" s="98"/>
      <c r="G33" s="98"/>
    </row>
    <row r="34" spans="1:7" ht="14.25" customHeight="1">
      <c r="A34" s="22"/>
      <c r="B34" s="21"/>
      <c r="C34" s="21"/>
      <c r="D34" s="21"/>
      <c r="E34" s="21"/>
      <c r="F34" s="21"/>
      <c r="G34" s="21"/>
    </row>
    <row r="35" spans="1:7" ht="15.75">
      <c r="A35" s="20" t="s">
        <v>12</v>
      </c>
      <c r="B35" s="109" t="s">
        <v>13</v>
      </c>
      <c r="C35" s="109"/>
      <c r="D35" s="109"/>
      <c r="E35" s="109"/>
      <c r="F35" s="109"/>
      <c r="G35" s="109"/>
    </row>
    <row r="36" spans="1:7" ht="15.75">
      <c r="A36" s="20">
        <v>1</v>
      </c>
      <c r="B36" s="110" t="s">
        <v>92</v>
      </c>
      <c r="C36" s="110"/>
      <c r="D36" s="110"/>
      <c r="E36" s="110"/>
      <c r="F36" s="110"/>
      <c r="G36" s="110"/>
    </row>
    <row r="37" spans="1:7" ht="15.75">
      <c r="A37" s="20">
        <v>2</v>
      </c>
      <c r="B37" s="110" t="s">
        <v>93</v>
      </c>
      <c r="C37" s="110"/>
      <c r="D37" s="110"/>
      <c r="E37" s="110"/>
      <c r="F37" s="110"/>
      <c r="G37" s="110"/>
    </row>
    <row r="38" spans="1:7" ht="30.75" customHeight="1">
      <c r="A38" s="22"/>
      <c r="B38" s="21"/>
      <c r="C38" s="21"/>
      <c r="D38" s="21"/>
      <c r="E38" s="21"/>
      <c r="F38" s="21"/>
      <c r="G38" s="21"/>
    </row>
    <row r="39" spans="1:7" ht="15.75">
      <c r="A39" s="22" t="s">
        <v>20</v>
      </c>
      <c r="B39" s="11" t="s">
        <v>16</v>
      </c>
      <c r="C39" s="21"/>
      <c r="D39" s="21"/>
      <c r="E39" s="21"/>
      <c r="F39" s="21"/>
      <c r="G39" s="21"/>
    </row>
    <row r="40" spans="1:7" ht="15.75">
      <c r="A40" s="1"/>
      <c r="E40" s="69" t="s">
        <v>50</v>
      </c>
    </row>
    <row r="41" spans="1:7" ht="24.75" customHeight="1">
      <c r="A41" s="20" t="s">
        <v>12</v>
      </c>
      <c r="B41" s="71" t="s">
        <v>16</v>
      </c>
      <c r="C41" s="20" t="s">
        <v>17</v>
      </c>
      <c r="D41" s="20" t="s">
        <v>18</v>
      </c>
      <c r="E41" s="20" t="s">
        <v>19</v>
      </c>
    </row>
    <row r="42" spans="1:7" ht="15.75">
      <c r="A42" s="20">
        <v>1</v>
      </c>
      <c r="B42" s="20">
        <v>2</v>
      </c>
      <c r="C42" s="20">
        <v>3</v>
      </c>
      <c r="D42" s="20">
        <v>4</v>
      </c>
      <c r="E42" s="20">
        <v>5</v>
      </c>
    </row>
    <row r="43" spans="1:7" ht="26.25" customHeight="1">
      <c r="A43" s="44">
        <v>1</v>
      </c>
      <c r="B43" s="70" t="s">
        <v>95</v>
      </c>
      <c r="C43" s="20"/>
      <c r="D43" s="48">
        <f>D44+D45</f>
        <v>180413.58000000002</v>
      </c>
      <c r="E43" s="48">
        <f>D43</f>
        <v>180413.58000000002</v>
      </c>
    </row>
    <row r="44" spans="1:7" ht="15.75">
      <c r="A44" s="20"/>
      <c r="B44" s="40" t="s">
        <v>96</v>
      </c>
      <c r="C44" s="20"/>
      <c r="D44" s="41">
        <v>100000</v>
      </c>
      <c r="E44" s="41">
        <f>C44+D44</f>
        <v>100000</v>
      </c>
    </row>
    <row r="45" spans="1:7" ht="15.75">
      <c r="A45" s="39"/>
      <c r="B45" s="40" t="s">
        <v>97</v>
      </c>
      <c r="C45" s="39"/>
      <c r="D45" s="45">
        <f>'[1]22.01.2020'!$D$7</f>
        <v>80413.58</v>
      </c>
      <c r="E45" s="45">
        <f>D45</f>
        <v>80413.58</v>
      </c>
    </row>
    <row r="46" spans="1:7" ht="35.25" customHeight="1">
      <c r="A46" s="44">
        <v>2</v>
      </c>
      <c r="B46" s="112" t="s">
        <v>98</v>
      </c>
      <c r="C46" s="113"/>
      <c r="D46" s="41"/>
      <c r="E46" s="41"/>
    </row>
    <row r="47" spans="1:7" ht="17.25" customHeight="1">
      <c r="A47" s="39"/>
      <c r="B47" s="112" t="s">
        <v>99</v>
      </c>
      <c r="C47" s="113"/>
      <c r="D47" s="47">
        <f>D48+D49+D50+D51</f>
        <v>2174331</v>
      </c>
      <c r="E47" s="47">
        <f>E48+E49+E50+E51</f>
        <v>2174331</v>
      </c>
    </row>
    <row r="48" spans="1:7" ht="63.75">
      <c r="A48" s="39"/>
      <c r="B48" s="46" t="s">
        <v>158</v>
      </c>
      <c r="C48" s="39"/>
      <c r="D48" s="41">
        <v>270000</v>
      </c>
      <c r="E48" s="41">
        <f t="shared" ref="E48:E56" si="0">D48</f>
        <v>270000</v>
      </c>
    </row>
    <row r="49" spans="1:7" ht="54" customHeight="1">
      <c r="A49" s="39"/>
      <c r="B49" s="46" t="s">
        <v>100</v>
      </c>
      <c r="C49" s="39"/>
      <c r="D49" s="41">
        <v>1048124</v>
      </c>
      <c r="E49" s="41">
        <f t="shared" si="0"/>
        <v>1048124</v>
      </c>
    </row>
    <row r="50" spans="1:7" ht="54.75" customHeight="1">
      <c r="A50" s="39"/>
      <c r="B50" s="46" t="s">
        <v>176</v>
      </c>
      <c r="C50" s="39"/>
      <c r="D50" s="41">
        <f>'[1]22.01.2020'!$D$13</f>
        <v>356207</v>
      </c>
      <c r="E50" s="41">
        <f t="shared" si="0"/>
        <v>356207</v>
      </c>
    </row>
    <row r="51" spans="1:7" ht="57.75" customHeight="1">
      <c r="A51" s="39"/>
      <c r="B51" s="46" t="s">
        <v>177</v>
      </c>
      <c r="C51" s="39"/>
      <c r="D51" s="41">
        <f>'[1]22.01.2020'!$D$14</f>
        <v>500000</v>
      </c>
      <c r="E51" s="41">
        <f t="shared" si="0"/>
        <v>500000</v>
      </c>
    </row>
    <row r="52" spans="1:7" ht="21.75" customHeight="1">
      <c r="A52" s="39"/>
      <c r="B52" s="122" t="s">
        <v>104</v>
      </c>
      <c r="C52" s="123"/>
      <c r="D52" s="47">
        <f>D53+D54+D55+D56</f>
        <v>1744599</v>
      </c>
      <c r="E52" s="47">
        <f t="shared" si="0"/>
        <v>1744599</v>
      </c>
    </row>
    <row r="53" spans="1:7" ht="51">
      <c r="A53" s="39"/>
      <c r="B53" s="46" t="s">
        <v>105</v>
      </c>
      <c r="C53" s="39"/>
      <c r="D53" s="41">
        <f>'[1]22.01.2020'!$D$15</f>
        <v>295000</v>
      </c>
      <c r="E53" s="41">
        <f t="shared" si="0"/>
        <v>295000</v>
      </c>
    </row>
    <row r="54" spans="1:7" ht="51">
      <c r="A54" s="39"/>
      <c r="B54" s="46" t="s">
        <v>106</v>
      </c>
      <c r="C54" s="39"/>
      <c r="D54" s="41">
        <f>'[1]22.01.2020'!$D$16</f>
        <v>470000</v>
      </c>
      <c r="E54" s="41">
        <f t="shared" si="0"/>
        <v>470000</v>
      </c>
    </row>
    <row r="55" spans="1:7" ht="42.75" customHeight="1">
      <c r="A55" s="95"/>
      <c r="B55" s="46" t="s">
        <v>174</v>
      </c>
      <c r="C55" s="95"/>
      <c r="D55" s="41">
        <v>321806</v>
      </c>
      <c r="E55" s="41">
        <f t="shared" si="0"/>
        <v>321806</v>
      </c>
    </row>
    <row r="56" spans="1:7" ht="42.75" customHeight="1">
      <c r="A56" s="95"/>
      <c r="B56" s="46" t="s">
        <v>175</v>
      </c>
      <c r="C56" s="95"/>
      <c r="D56" s="41">
        <f>'[1]22.01.2020'!$D$12</f>
        <v>657793</v>
      </c>
      <c r="E56" s="41">
        <f t="shared" si="0"/>
        <v>657793</v>
      </c>
    </row>
    <row r="57" spans="1:7" ht="15.75">
      <c r="A57" s="39"/>
      <c r="B57" s="49" t="s">
        <v>107</v>
      </c>
      <c r="C57" s="39"/>
      <c r="D57" s="47">
        <f>D58</f>
        <v>105000</v>
      </c>
      <c r="E57" s="47">
        <f>E58</f>
        <v>105000</v>
      </c>
    </row>
    <row r="58" spans="1:7" ht="63.75">
      <c r="A58" s="39"/>
      <c r="B58" s="46" t="s">
        <v>108</v>
      </c>
      <c r="C58" s="39"/>
      <c r="D58" s="41">
        <f>'[1]22.01.2020'!$D$9</f>
        <v>105000</v>
      </c>
      <c r="E58" s="41">
        <f>D58</f>
        <v>105000</v>
      </c>
    </row>
    <row r="59" spans="1:7" ht="17.25" customHeight="1">
      <c r="A59" s="118" t="s">
        <v>19</v>
      </c>
      <c r="B59" s="118"/>
      <c r="C59" s="44"/>
      <c r="D59" s="48">
        <f>D43+D47+D52+D57</f>
        <v>4204343.58</v>
      </c>
      <c r="E59" s="48">
        <f>C59+D59</f>
        <v>4204343.58</v>
      </c>
    </row>
    <row r="60" spans="1:7" ht="84.75" customHeight="1">
      <c r="A60" s="1"/>
    </row>
    <row r="61" spans="1:7" ht="15.75">
      <c r="A61" s="119" t="s">
        <v>23</v>
      </c>
      <c r="B61" s="102" t="s">
        <v>21</v>
      </c>
      <c r="C61" s="102"/>
      <c r="D61" s="102"/>
      <c r="E61" s="102"/>
      <c r="F61" s="102"/>
      <c r="G61" s="102"/>
    </row>
    <row r="62" spans="1:7" ht="9" customHeight="1">
      <c r="A62" s="119"/>
    </row>
    <row r="63" spans="1:7" ht="15.75">
      <c r="A63" s="1"/>
      <c r="E63" s="72" t="s">
        <v>15</v>
      </c>
    </row>
    <row r="64" spans="1:7" ht="31.5">
      <c r="A64" s="20" t="s">
        <v>12</v>
      </c>
      <c r="B64" s="20" t="s">
        <v>22</v>
      </c>
      <c r="C64" s="20" t="s">
        <v>17</v>
      </c>
      <c r="D64" s="20" t="s">
        <v>18</v>
      </c>
      <c r="E64" s="20" t="s">
        <v>19</v>
      </c>
    </row>
    <row r="65" spans="1:7" ht="15.75">
      <c r="A65" s="20">
        <v>1</v>
      </c>
      <c r="B65" s="20">
        <v>2</v>
      </c>
      <c r="C65" s="20">
        <v>3</v>
      </c>
      <c r="D65" s="20">
        <v>4</v>
      </c>
      <c r="E65" s="20">
        <v>5</v>
      </c>
    </row>
    <row r="66" spans="1:7" ht="42" customHeight="1">
      <c r="A66" s="20">
        <v>1</v>
      </c>
      <c r="B66" s="42" t="s">
        <v>94</v>
      </c>
      <c r="C66" s="5"/>
      <c r="D66" s="43">
        <f>D59</f>
        <v>4204343.58</v>
      </c>
      <c r="E66" s="43">
        <f>D66</f>
        <v>4204343.58</v>
      </c>
    </row>
    <row r="67" spans="1:7" ht="15.75">
      <c r="A67" s="118" t="s">
        <v>19</v>
      </c>
      <c r="B67" s="118"/>
      <c r="C67" s="50"/>
      <c r="D67" s="51">
        <f>SUM(D66:D66)</f>
        <v>4204343.58</v>
      </c>
      <c r="E67" s="51">
        <f>SUM(E66:E66)</f>
        <v>4204343.58</v>
      </c>
    </row>
    <row r="68" spans="1:7" ht="26.25" customHeight="1">
      <c r="A68" s="1"/>
    </row>
    <row r="69" spans="1:7" ht="15.75">
      <c r="A69" s="22" t="s">
        <v>51</v>
      </c>
      <c r="B69" s="102" t="s">
        <v>24</v>
      </c>
      <c r="C69" s="102"/>
      <c r="D69" s="102"/>
      <c r="E69" s="102"/>
      <c r="F69" s="102"/>
      <c r="G69" s="102"/>
    </row>
    <row r="70" spans="1:7" ht="15.75">
      <c r="A70" s="1"/>
    </row>
    <row r="71" spans="1:7" ht="26.25" customHeight="1">
      <c r="A71" s="138" t="s">
        <v>12</v>
      </c>
      <c r="B71" s="138" t="s">
        <v>25</v>
      </c>
      <c r="C71" s="138" t="s">
        <v>26</v>
      </c>
      <c r="D71" s="138" t="s">
        <v>27</v>
      </c>
      <c r="E71" s="138" t="s">
        <v>17</v>
      </c>
      <c r="F71" s="138" t="s">
        <v>18</v>
      </c>
      <c r="G71" s="138" t="s">
        <v>19</v>
      </c>
    </row>
    <row r="72" spans="1:7" ht="15.75">
      <c r="A72" s="138">
        <v>1</v>
      </c>
      <c r="B72" s="138">
        <v>2</v>
      </c>
      <c r="C72" s="138">
        <v>3</v>
      </c>
      <c r="D72" s="138">
        <v>4</v>
      </c>
      <c r="E72" s="138">
        <v>5</v>
      </c>
      <c r="F72" s="138">
        <v>6</v>
      </c>
      <c r="G72" s="138">
        <v>7</v>
      </c>
    </row>
    <row r="73" spans="1:7" ht="28.5">
      <c r="A73" s="139">
        <v>1</v>
      </c>
      <c r="B73" s="140" t="s">
        <v>95</v>
      </c>
      <c r="C73" s="138" t="s">
        <v>117</v>
      </c>
      <c r="D73" s="141" t="s">
        <v>159</v>
      </c>
      <c r="E73" s="138"/>
      <c r="F73" s="142">
        <f>F74+F84</f>
        <v>180413.58000000002</v>
      </c>
      <c r="G73" s="142">
        <f>F73</f>
        <v>180413.58000000002</v>
      </c>
    </row>
    <row r="74" spans="1:7" ht="15.75">
      <c r="A74" s="138"/>
      <c r="B74" s="143" t="s">
        <v>96</v>
      </c>
      <c r="C74" s="141"/>
      <c r="D74" s="141"/>
      <c r="E74" s="138"/>
      <c r="F74" s="144">
        <f>F76</f>
        <v>100000</v>
      </c>
      <c r="G74" s="144">
        <f>F74</f>
        <v>100000</v>
      </c>
    </row>
    <row r="75" spans="1:7" ht="15.75">
      <c r="A75" s="138">
        <v>1</v>
      </c>
      <c r="B75" s="145" t="s">
        <v>28</v>
      </c>
      <c r="C75" s="141" t="s">
        <v>109</v>
      </c>
      <c r="D75" s="141" t="s">
        <v>109</v>
      </c>
      <c r="E75" s="138"/>
      <c r="F75" s="138"/>
      <c r="G75" s="138"/>
    </row>
    <row r="76" spans="1:7" ht="30">
      <c r="A76" s="138"/>
      <c r="B76" s="146" t="s">
        <v>110</v>
      </c>
      <c r="C76" s="141" t="s">
        <v>131</v>
      </c>
      <c r="D76" s="141" t="s">
        <v>159</v>
      </c>
      <c r="E76" s="138"/>
      <c r="F76" s="147">
        <v>100000</v>
      </c>
      <c r="G76" s="148">
        <f>F76</f>
        <v>100000</v>
      </c>
    </row>
    <row r="77" spans="1:7" ht="15.75">
      <c r="A77" s="138"/>
      <c r="B77" s="149" t="s">
        <v>111</v>
      </c>
      <c r="C77" s="150" t="s">
        <v>112</v>
      </c>
      <c r="D77" s="151" t="s">
        <v>113</v>
      </c>
      <c r="E77" s="138"/>
      <c r="F77" s="147">
        <v>18800</v>
      </c>
      <c r="G77" s="148">
        <f>F77</f>
        <v>18800</v>
      </c>
    </row>
    <row r="78" spans="1:7" ht="15.75">
      <c r="A78" s="138">
        <v>2</v>
      </c>
      <c r="B78" s="145" t="s">
        <v>29</v>
      </c>
      <c r="C78" s="141" t="s">
        <v>109</v>
      </c>
      <c r="D78" s="141" t="s">
        <v>109</v>
      </c>
      <c r="E78" s="138"/>
      <c r="F78" s="141" t="s">
        <v>109</v>
      </c>
      <c r="G78" s="138"/>
    </row>
    <row r="79" spans="1:7" ht="30">
      <c r="A79" s="138"/>
      <c r="B79" s="146" t="s">
        <v>114</v>
      </c>
      <c r="C79" s="150" t="s">
        <v>112</v>
      </c>
      <c r="D79" s="141" t="s">
        <v>115</v>
      </c>
      <c r="E79" s="138"/>
      <c r="F79" s="147">
        <f>F76/F81</f>
        <v>2000</v>
      </c>
      <c r="G79" s="148">
        <f>F79</f>
        <v>2000</v>
      </c>
    </row>
    <row r="80" spans="1:7" ht="15.75">
      <c r="A80" s="138">
        <v>3</v>
      </c>
      <c r="B80" s="145" t="s">
        <v>30</v>
      </c>
      <c r="C80" s="141" t="s">
        <v>109</v>
      </c>
      <c r="D80" s="141" t="s">
        <v>109</v>
      </c>
      <c r="E80" s="138"/>
      <c r="F80" s="141" t="s">
        <v>109</v>
      </c>
      <c r="G80" s="138"/>
    </row>
    <row r="81" spans="1:7" ht="15.75">
      <c r="A81" s="138"/>
      <c r="B81" s="149" t="s">
        <v>116</v>
      </c>
      <c r="C81" s="141" t="s">
        <v>117</v>
      </c>
      <c r="D81" s="141" t="s">
        <v>118</v>
      </c>
      <c r="E81" s="138"/>
      <c r="F81" s="152">
        <v>50</v>
      </c>
      <c r="G81" s="153">
        <f>F81</f>
        <v>50</v>
      </c>
    </row>
    <row r="82" spans="1:7" ht="15.75">
      <c r="A82" s="138">
        <v>4</v>
      </c>
      <c r="B82" s="145" t="s">
        <v>31</v>
      </c>
      <c r="C82" s="141" t="s">
        <v>109</v>
      </c>
      <c r="D82" s="141" t="s">
        <v>109</v>
      </c>
      <c r="E82" s="138"/>
      <c r="F82" s="141" t="s">
        <v>109</v>
      </c>
      <c r="G82" s="138"/>
    </row>
    <row r="83" spans="1:7" ht="30">
      <c r="A83" s="138"/>
      <c r="B83" s="146" t="s">
        <v>119</v>
      </c>
      <c r="C83" s="141" t="s">
        <v>120</v>
      </c>
      <c r="D83" s="141" t="s">
        <v>118</v>
      </c>
      <c r="E83" s="138"/>
      <c r="F83" s="154">
        <f>F79/F77*100</f>
        <v>10.638297872340425</v>
      </c>
      <c r="G83" s="153">
        <f>F83</f>
        <v>10.638297872340425</v>
      </c>
    </row>
    <row r="84" spans="1:7" ht="21.75" customHeight="1">
      <c r="A84" s="138"/>
      <c r="B84" s="155" t="s">
        <v>126</v>
      </c>
      <c r="C84" s="156"/>
      <c r="D84" s="141"/>
      <c r="E84" s="138"/>
      <c r="F84" s="157">
        <f>F86</f>
        <v>80413.58</v>
      </c>
      <c r="G84" s="142">
        <f>F84</f>
        <v>80413.58</v>
      </c>
    </row>
    <row r="85" spans="1:7" ht="15.75">
      <c r="A85" s="138">
        <v>1</v>
      </c>
      <c r="B85" s="145" t="s">
        <v>28</v>
      </c>
      <c r="C85" s="141"/>
      <c r="D85" s="141"/>
      <c r="E85" s="138"/>
      <c r="F85" s="141"/>
      <c r="G85" s="138"/>
    </row>
    <row r="86" spans="1:7" ht="15.75">
      <c r="A86" s="138"/>
      <c r="B86" s="149" t="s">
        <v>121</v>
      </c>
      <c r="C86" s="141" t="s">
        <v>117</v>
      </c>
      <c r="D86" s="141" t="s">
        <v>115</v>
      </c>
      <c r="E86" s="138"/>
      <c r="F86" s="154">
        <f>'[1]22.01.2020'!$D$7</f>
        <v>80413.58</v>
      </c>
      <c r="G86" s="153">
        <f>F86</f>
        <v>80413.58</v>
      </c>
    </row>
    <row r="87" spans="1:7" ht="15.75">
      <c r="A87" s="138">
        <v>2</v>
      </c>
      <c r="B87" s="145" t="s">
        <v>29</v>
      </c>
      <c r="C87" s="141"/>
      <c r="D87" s="141"/>
      <c r="E87" s="138"/>
      <c r="F87" s="141"/>
      <c r="G87" s="138"/>
    </row>
    <row r="88" spans="1:7" ht="15.75">
      <c r="A88" s="138"/>
      <c r="B88" s="158" t="s">
        <v>122</v>
      </c>
      <c r="C88" s="141" t="s">
        <v>123</v>
      </c>
      <c r="D88" s="141" t="s">
        <v>115</v>
      </c>
      <c r="E88" s="138"/>
      <c r="F88" s="141">
        <v>28</v>
      </c>
      <c r="G88" s="153">
        <f>F88</f>
        <v>28</v>
      </c>
    </row>
    <row r="89" spans="1:7" ht="15.75">
      <c r="A89" s="138">
        <v>3</v>
      </c>
      <c r="B89" s="145" t="s">
        <v>30</v>
      </c>
      <c r="C89" s="159"/>
      <c r="D89" s="141"/>
      <c r="E89" s="138"/>
      <c r="F89" s="141"/>
      <c r="G89" s="138"/>
    </row>
    <row r="90" spans="1:7" ht="30">
      <c r="A90" s="160"/>
      <c r="B90" s="146" t="s">
        <v>124</v>
      </c>
      <c r="C90" s="141" t="s">
        <v>117</v>
      </c>
      <c r="D90" s="141" t="s">
        <v>118</v>
      </c>
      <c r="E90" s="138"/>
      <c r="F90" s="154">
        <f>F86/F88</f>
        <v>2871.9135714285717</v>
      </c>
      <c r="G90" s="153">
        <f>F90</f>
        <v>2871.9135714285717</v>
      </c>
    </row>
    <row r="91" spans="1:7" ht="15.75">
      <c r="A91" s="138">
        <v>4</v>
      </c>
      <c r="B91" s="145" t="s">
        <v>31</v>
      </c>
      <c r="C91" s="141"/>
      <c r="D91" s="141"/>
      <c r="E91" s="138"/>
      <c r="F91" s="141"/>
      <c r="G91" s="138"/>
    </row>
    <row r="92" spans="1:7" ht="15.75">
      <c r="A92" s="138"/>
      <c r="B92" s="149" t="s">
        <v>125</v>
      </c>
      <c r="C92" s="141" t="s">
        <v>117</v>
      </c>
      <c r="D92" s="141" t="s">
        <v>118</v>
      </c>
      <c r="E92" s="138"/>
      <c r="F92" s="154">
        <f>F86</f>
        <v>80413.58</v>
      </c>
      <c r="G92" s="153">
        <f>F92</f>
        <v>80413.58</v>
      </c>
    </row>
    <row r="93" spans="1:7" ht="36" customHeight="1">
      <c r="A93" s="139">
        <v>2</v>
      </c>
      <c r="B93" s="161" t="s">
        <v>98</v>
      </c>
      <c r="C93" s="161"/>
      <c r="D93" s="141"/>
      <c r="E93" s="138"/>
      <c r="F93" s="154"/>
      <c r="G93" s="153"/>
    </row>
    <row r="94" spans="1:7" ht="27" customHeight="1">
      <c r="A94" s="138"/>
      <c r="B94" s="162" t="s">
        <v>99</v>
      </c>
      <c r="C94" s="141" t="s">
        <v>117</v>
      </c>
      <c r="D94" s="141" t="s">
        <v>159</v>
      </c>
      <c r="E94" s="138"/>
      <c r="F94" s="157">
        <f>F95+F107+F118+F129</f>
        <v>2174331</v>
      </c>
      <c r="G94" s="142">
        <f>F94</f>
        <v>2174331</v>
      </c>
    </row>
    <row r="95" spans="1:7" ht="45.75" customHeight="1">
      <c r="A95" s="138"/>
      <c r="B95" s="163" t="s">
        <v>136</v>
      </c>
      <c r="C95" s="156"/>
      <c r="D95" s="141"/>
      <c r="E95" s="138"/>
      <c r="F95" s="164">
        <f>F97+F98</f>
        <v>270000</v>
      </c>
      <c r="G95" s="144">
        <f>F95</f>
        <v>270000</v>
      </c>
    </row>
    <row r="96" spans="1:7" ht="15.75">
      <c r="A96" s="138">
        <v>1</v>
      </c>
      <c r="B96" s="140" t="s">
        <v>127</v>
      </c>
      <c r="C96" s="141"/>
      <c r="D96" s="141"/>
      <c r="E96" s="138"/>
      <c r="F96" s="154"/>
      <c r="G96" s="153"/>
    </row>
    <row r="97" spans="1:7" ht="27.75" customHeight="1">
      <c r="A97" s="138"/>
      <c r="B97" s="146" t="s">
        <v>128</v>
      </c>
      <c r="C97" s="151" t="s">
        <v>131</v>
      </c>
      <c r="D97" s="165" t="s">
        <v>135</v>
      </c>
      <c r="E97" s="138"/>
      <c r="F97" s="147">
        <v>250000</v>
      </c>
      <c r="G97" s="148">
        <f>F97</f>
        <v>250000</v>
      </c>
    </row>
    <row r="98" spans="1:7" ht="32.25" customHeight="1">
      <c r="A98" s="138"/>
      <c r="B98" s="146" t="s">
        <v>168</v>
      </c>
      <c r="C98" s="151" t="s">
        <v>131</v>
      </c>
      <c r="D98" s="165" t="s">
        <v>169</v>
      </c>
      <c r="E98" s="138"/>
      <c r="F98" s="147">
        <v>20000</v>
      </c>
      <c r="G98" s="148">
        <f>F98</f>
        <v>20000</v>
      </c>
    </row>
    <row r="99" spans="1:7" ht="15.75">
      <c r="A99" s="138">
        <v>2</v>
      </c>
      <c r="B99" s="140" t="s">
        <v>129</v>
      </c>
      <c r="C99" s="166"/>
      <c r="D99" s="141"/>
      <c r="E99" s="138"/>
      <c r="F99" s="154"/>
      <c r="G99" s="153"/>
    </row>
    <row r="100" spans="1:7" ht="45">
      <c r="A100" s="138"/>
      <c r="B100" s="146" t="s">
        <v>130</v>
      </c>
      <c r="C100" s="151" t="s">
        <v>133</v>
      </c>
      <c r="D100" s="141" t="s">
        <v>132</v>
      </c>
      <c r="E100" s="138"/>
      <c r="F100" s="147">
        <v>1</v>
      </c>
      <c r="G100" s="148">
        <f>F100</f>
        <v>1</v>
      </c>
    </row>
    <row r="101" spans="1:7" ht="30">
      <c r="A101" s="138"/>
      <c r="B101" s="146" t="s">
        <v>167</v>
      </c>
      <c r="C101" s="151" t="s">
        <v>123</v>
      </c>
      <c r="D101" s="141" t="s">
        <v>170</v>
      </c>
      <c r="E101" s="138"/>
      <c r="F101" s="147">
        <v>1</v>
      </c>
      <c r="G101" s="148">
        <f>F101</f>
        <v>1</v>
      </c>
    </row>
    <row r="102" spans="1:7" ht="15.75">
      <c r="A102" s="138">
        <v>3</v>
      </c>
      <c r="B102" s="145" t="s">
        <v>30</v>
      </c>
      <c r="C102" s="141"/>
      <c r="D102" s="141"/>
      <c r="E102" s="138"/>
      <c r="F102" s="154"/>
      <c r="G102" s="153"/>
    </row>
    <row r="103" spans="1:7" ht="70.5" customHeight="1">
      <c r="A103" s="138"/>
      <c r="B103" s="167" t="s">
        <v>134</v>
      </c>
      <c r="C103" s="151" t="s">
        <v>131</v>
      </c>
      <c r="D103" s="165" t="s">
        <v>135</v>
      </c>
      <c r="E103" s="138"/>
      <c r="F103" s="147">
        <v>250000</v>
      </c>
      <c r="G103" s="148">
        <f>F103</f>
        <v>250000</v>
      </c>
    </row>
    <row r="104" spans="1:7" ht="32.25" customHeight="1">
      <c r="A104" s="138"/>
      <c r="B104" s="167" t="s">
        <v>166</v>
      </c>
      <c r="C104" s="151" t="s">
        <v>131</v>
      </c>
      <c r="D104" s="165" t="s">
        <v>169</v>
      </c>
      <c r="E104" s="138"/>
      <c r="F104" s="147">
        <v>20000</v>
      </c>
      <c r="G104" s="148">
        <f>F104</f>
        <v>20000</v>
      </c>
    </row>
    <row r="105" spans="1:7" ht="15.75">
      <c r="A105" s="138">
        <v>4</v>
      </c>
      <c r="B105" s="168" t="s">
        <v>31</v>
      </c>
      <c r="C105" s="166"/>
      <c r="D105" s="141"/>
      <c r="E105" s="138"/>
      <c r="F105" s="154"/>
      <c r="G105" s="153"/>
    </row>
    <row r="106" spans="1:7" ht="15.75">
      <c r="A106" s="138"/>
      <c r="B106" s="167" t="s">
        <v>149</v>
      </c>
      <c r="C106" s="151" t="s">
        <v>120</v>
      </c>
      <c r="D106" s="141" t="s">
        <v>118</v>
      </c>
      <c r="E106" s="138"/>
      <c r="F106" s="147">
        <v>100</v>
      </c>
      <c r="G106" s="148">
        <v>100</v>
      </c>
    </row>
    <row r="107" spans="1:7" ht="43.5" customHeight="1">
      <c r="A107" s="138"/>
      <c r="B107" s="163" t="s">
        <v>100</v>
      </c>
      <c r="C107" s="156"/>
      <c r="D107" s="141"/>
      <c r="E107" s="138"/>
      <c r="F107" s="157">
        <v>1048124</v>
      </c>
      <c r="G107" s="142">
        <f>F107</f>
        <v>1048124</v>
      </c>
    </row>
    <row r="108" spans="1:7" ht="15.75">
      <c r="A108" s="138">
        <v>1</v>
      </c>
      <c r="B108" s="145" t="s">
        <v>28</v>
      </c>
      <c r="C108" s="141"/>
      <c r="D108" s="141"/>
      <c r="E108" s="138"/>
      <c r="F108" s="154"/>
      <c r="G108" s="153"/>
    </row>
    <row r="109" spans="1:7" ht="24.75" customHeight="1">
      <c r="A109" s="138"/>
      <c r="B109" s="167" t="s">
        <v>150</v>
      </c>
      <c r="C109" s="169" t="s">
        <v>117</v>
      </c>
      <c r="D109" s="165" t="s">
        <v>182</v>
      </c>
      <c r="E109" s="138"/>
      <c r="F109" s="147">
        <v>1048124</v>
      </c>
      <c r="G109" s="148">
        <f>F109</f>
        <v>1048124</v>
      </c>
    </row>
    <row r="110" spans="1:7" ht="15.75">
      <c r="A110" s="138">
        <v>2</v>
      </c>
      <c r="B110" s="145" t="s">
        <v>29</v>
      </c>
      <c r="C110" s="169"/>
      <c r="D110" s="141"/>
      <c r="E110" s="138"/>
      <c r="F110" s="154"/>
      <c r="G110" s="153"/>
    </row>
    <row r="111" spans="1:7" ht="48.75" customHeight="1">
      <c r="A111" s="138"/>
      <c r="B111" s="167" t="s">
        <v>161</v>
      </c>
      <c r="C111" s="169" t="s">
        <v>133</v>
      </c>
      <c r="D111" s="169" t="s">
        <v>137</v>
      </c>
      <c r="E111" s="138"/>
      <c r="F111" s="147">
        <v>1</v>
      </c>
      <c r="G111" s="148">
        <f>F111</f>
        <v>1</v>
      </c>
    </row>
    <row r="112" spans="1:7" ht="25.5">
      <c r="A112" s="138"/>
      <c r="B112" s="167" t="s">
        <v>143</v>
      </c>
      <c r="C112" s="169" t="s">
        <v>138</v>
      </c>
      <c r="D112" s="169" t="s">
        <v>137</v>
      </c>
      <c r="E112" s="138"/>
      <c r="F112" s="154">
        <v>367.25</v>
      </c>
      <c r="G112" s="153">
        <f>F112</f>
        <v>367.25</v>
      </c>
    </row>
    <row r="113" spans="1:7" ht="15.75">
      <c r="A113" s="138">
        <v>3</v>
      </c>
      <c r="B113" s="145" t="s">
        <v>30</v>
      </c>
      <c r="C113" s="141"/>
      <c r="D113" s="141"/>
      <c r="E113" s="138"/>
      <c r="F113" s="154"/>
      <c r="G113" s="153"/>
    </row>
    <row r="114" spans="1:7" ht="38.25">
      <c r="A114" s="138"/>
      <c r="B114" s="167" t="s">
        <v>144</v>
      </c>
      <c r="C114" s="169" t="s">
        <v>131</v>
      </c>
      <c r="D114" s="169" t="s">
        <v>118</v>
      </c>
      <c r="E114" s="138"/>
      <c r="F114" s="147">
        <v>130000</v>
      </c>
      <c r="G114" s="148">
        <f>F114</f>
        <v>130000</v>
      </c>
    </row>
    <row r="115" spans="1:7" ht="25.5">
      <c r="A115" s="138"/>
      <c r="B115" s="167" t="s">
        <v>145</v>
      </c>
      <c r="C115" s="169" t="s">
        <v>131</v>
      </c>
      <c r="D115" s="169" t="s">
        <v>118</v>
      </c>
      <c r="E115" s="138"/>
      <c r="F115" s="147">
        <v>2500</v>
      </c>
      <c r="G115" s="148">
        <f>F115</f>
        <v>2500</v>
      </c>
    </row>
    <row r="116" spans="1:7" ht="15.75">
      <c r="A116" s="138">
        <v>4</v>
      </c>
      <c r="B116" s="145" t="s">
        <v>31</v>
      </c>
      <c r="C116" s="141"/>
      <c r="D116" s="141"/>
      <c r="E116" s="138"/>
      <c r="F116" s="154"/>
      <c r="G116" s="153"/>
    </row>
    <row r="117" spans="1:7" ht="15.75">
      <c r="A117" s="138"/>
      <c r="B117" s="167" t="s">
        <v>149</v>
      </c>
      <c r="C117" s="169" t="s">
        <v>120</v>
      </c>
      <c r="D117" s="169" t="s">
        <v>118</v>
      </c>
      <c r="E117" s="138"/>
      <c r="F117" s="147">
        <v>100</v>
      </c>
      <c r="G117" s="148">
        <v>100</v>
      </c>
    </row>
    <row r="118" spans="1:7" ht="54.75" customHeight="1">
      <c r="A118" s="138"/>
      <c r="B118" s="163" t="s">
        <v>183</v>
      </c>
      <c r="C118" s="156"/>
      <c r="D118" s="141"/>
      <c r="E118" s="138"/>
      <c r="F118" s="164">
        <f>F120</f>
        <v>356207</v>
      </c>
      <c r="G118" s="144">
        <f>F118</f>
        <v>356207</v>
      </c>
    </row>
    <row r="119" spans="1:7" ht="15.75">
      <c r="A119" s="138">
        <v>1</v>
      </c>
      <c r="B119" s="145" t="s">
        <v>28</v>
      </c>
      <c r="C119" s="141"/>
      <c r="D119" s="141"/>
      <c r="E119" s="138"/>
      <c r="F119" s="147"/>
      <c r="G119" s="148"/>
    </row>
    <row r="120" spans="1:7" ht="24.75" customHeight="1">
      <c r="A120" s="138"/>
      <c r="B120" s="146" t="s">
        <v>150</v>
      </c>
      <c r="C120" s="141" t="s">
        <v>117</v>
      </c>
      <c r="D120" s="165" t="s">
        <v>182</v>
      </c>
      <c r="E120" s="138"/>
      <c r="F120" s="147">
        <f>'[1]22.01.2020'!$D$13</f>
        <v>356207</v>
      </c>
      <c r="G120" s="148">
        <f>F120</f>
        <v>356207</v>
      </c>
    </row>
    <row r="121" spans="1:7" ht="15.75">
      <c r="A121" s="138">
        <v>2</v>
      </c>
      <c r="B121" s="145" t="s">
        <v>29</v>
      </c>
      <c r="C121" s="141"/>
      <c r="D121" s="141"/>
      <c r="E121" s="138"/>
      <c r="F121" s="147"/>
      <c r="G121" s="148"/>
    </row>
    <row r="122" spans="1:7" ht="41.25" customHeight="1">
      <c r="A122" s="138"/>
      <c r="B122" s="167" t="s">
        <v>179</v>
      </c>
      <c r="C122" s="169" t="s">
        <v>133</v>
      </c>
      <c r="D122" s="169" t="s">
        <v>137</v>
      </c>
      <c r="E122" s="138"/>
      <c r="F122" s="147">
        <v>1</v>
      </c>
      <c r="G122" s="148">
        <f>F122</f>
        <v>1</v>
      </c>
    </row>
    <row r="123" spans="1:7" ht="30.75" customHeight="1">
      <c r="A123" s="138"/>
      <c r="B123" s="167" t="s">
        <v>143</v>
      </c>
      <c r="C123" s="169" t="s">
        <v>138</v>
      </c>
      <c r="D123" s="169" t="s">
        <v>137</v>
      </c>
      <c r="E123" s="138"/>
      <c r="F123" s="147">
        <f>(F120-F125)/F126</f>
        <v>114.4828</v>
      </c>
      <c r="G123" s="148">
        <f>F123</f>
        <v>114.4828</v>
      </c>
    </row>
    <row r="124" spans="1:7" ht="15.75">
      <c r="A124" s="138">
        <v>3</v>
      </c>
      <c r="B124" s="145" t="s">
        <v>30</v>
      </c>
      <c r="C124" s="141"/>
      <c r="D124" s="141"/>
      <c r="E124" s="138"/>
      <c r="F124" s="147"/>
      <c r="G124" s="148"/>
    </row>
    <row r="125" spans="1:7" ht="41.25" customHeight="1">
      <c r="A125" s="138"/>
      <c r="B125" s="167" t="s">
        <v>180</v>
      </c>
      <c r="C125" s="169" t="s">
        <v>131</v>
      </c>
      <c r="D125" s="169" t="s">
        <v>118</v>
      </c>
      <c r="E125" s="138"/>
      <c r="F125" s="147">
        <v>70000</v>
      </c>
      <c r="G125" s="148">
        <f>F125</f>
        <v>70000</v>
      </c>
    </row>
    <row r="126" spans="1:7" ht="30" customHeight="1">
      <c r="A126" s="138"/>
      <c r="B126" s="167" t="s">
        <v>181</v>
      </c>
      <c r="C126" s="169" t="s">
        <v>131</v>
      </c>
      <c r="D126" s="169" t="s">
        <v>118</v>
      </c>
      <c r="E126" s="138"/>
      <c r="F126" s="147">
        <v>2500</v>
      </c>
      <c r="G126" s="148">
        <f>F126</f>
        <v>2500</v>
      </c>
    </row>
    <row r="127" spans="1:7" ht="15.75">
      <c r="A127" s="138">
        <v>4</v>
      </c>
      <c r="B127" s="145" t="s">
        <v>31</v>
      </c>
      <c r="C127" s="141"/>
      <c r="D127" s="141"/>
      <c r="E127" s="138"/>
      <c r="F127" s="147"/>
      <c r="G127" s="148"/>
    </row>
    <row r="128" spans="1:7" ht="15.75">
      <c r="A128" s="138"/>
      <c r="B128" s="149" t="s">
        <v>141</v>
      </c>
      <c r="C128" s="141" t="s">
        <v>120</v>
      </c>
      <c r="D128" s="141" t="s">
        <v>118</v>
      </c>
      <c r="E128" s="138"/>
      <c r="F128" s="147">
        <v>100</v>
      </c>
      <c r="G128" s="148">
        <v>100</v>
      </c>
    </row>
    <row r="129" spans="1:7" ht="45.75" customHeight="1">
      <c r="A129" s="138"/>
      <c r="B129" s="170" t="s">
        <v>177</v>
      </c>
      <c r="C129" s="156"/>
      <c r="D129" s="141"/>
      <c r="E129" s="138"/>
      <c r="F129" s="164">
        <f>F131</f>
        <v>500000</v>
      </c>
      <c r="G129" s="144">
        <f>F129</f>
        <v>500000</v>
      </c>
    </row>
    <row r="130" spans="1:7" ht="15.75">
      <c r="A130" s="138">
        <v>1</v>
      </c>
      <c r="B130" s="145" t="s">
        <v>28</v>
      </c>
      <c r="C130" s="141"/>
      <c r="D130" s="141"/>
      <c r="E130" s="138"/>
      <c r="F130" s="147"/>
      <c r="G130" s="148"/>
    </row>
    <row r="131" spans="1:7" ht="24" customHeight="1">
      <c r="A131" s="138"/>
      <c r="B131" s="146" t="s">
        <v>121</v>
      </c>
      <c r="C131" s="141" t="s">
        <v>117</v>
      </c>
      <c r="D131" s="165" t="s">
        <v>182</v>
      </c>
      <c r="E131" s="138"/>
      <c r="F131" s="147">
        <v>500000</v>
      </c>
      <c r="G131" s="148">
        <f>F131</f>
        <v>500000</v>
      </c>
    </row>
    <row r="132" spans="1:7" ht="15.75">
      <c r="A132" s="138">
        <v>2</v>
      </c>
      <c r="B132" s="145" t="s">
        <v>29</v>
      </c>
      <c r="C132" s="141"/>
      <c r="D132" s="141"/>
      <c r="E132" s="138"/>
      <c r="F132" s="147"/>
      <c r="G132" s="148"/>
    </row>
    <row r="133" spans="1:7" ht="38.25">
      <c r="A133" s="138"/>
      <c r="B133" s="167" t="s">
        <v>161</v>
      </c>
      <c r="C133" s="169" t="s">
        <v>133</v>
      </c>
      <c r="D133" s="169" t="s">
        <v>137</v>
      </c>
      <c r="E133" s="138"/>
      <c r="F133" s="147">
        <v>1</v>
      </c>
      <c r="G133" s="148">
        <f>F133</f>
        <v>1</v>
      </c>
    </row>
    <row r="134" spans="1:7" ht="25.5">
      <c r="A134" s="138"/>
      <c r="B134" s="167" t="s">
        <v>143</v>
      </c>
      <c r="C134" s="169" t="s">
        <v>138</v>
      </c>
      <c r="D134" s="169" t="s">
        <v>137</v>
      </c>
      <c r="E134" s="138"/>
      <c r="F134" s="147">
        <f>(F131-F136)/F137</f>
        <v>172</v>
      </c>
      <c r="G134" s="148">
        <f>F134</f>
        <v>172</v>
      </c>
    </row>
    <row r="135" spans="1:7" ht="15.75">
      <c r="A135" s="138">
        <v>3</v>
      </c>
      <c r="B135" s="145" t="s">
        <v>30</v>
      </c>
      <c r="C135" s="141"/>
      <c r="D135" s="141"/>
      <c r="E135" s="138"/>
      <c r="F135" s="147"/>
      <c r="G135" s="148"/>
    </row>
    <row r="136" spans="1:7" ht="38.25">
      <c r="A136" s="138"/>
      <c r="B136" s="167" t="s">
        <v>144</v>
      </c>
      <c r="C136" s="169" t="s">
        <v>131</v>
      </c>
      <c r="D136" s="169" t="s">
        <v>118</v>
      </c>
      <c r="E136" s="138"/>
      <c r="F136" s="147">
        <v>70000</v>
      </c>
      <c r="G136" s="148">
        <f>F136</f>
        <v>70000</v>
      </c>
    </row>
    <row r="137" spans="1:7" ht="25.5">
      <c r="A137" s="138"/>
      <c r="B137" s="167" t="s">
        <v>145</v>
      </c>
      <c r="C137" s="169" t="s">
        <v>131</v>
      </c>
      <c r="D137" s="169" t="s">
        <v>118</v>
      </c>
      <c r="E137" s="138"/>
      <c r="F137" s="147">
        <v>2500</v>
      </c>
      <c r="G137" s="148">
        <f>F137</f>
        <v>2500</v>
      </c>
    </row>
    <row r="138" spans="1:7" ht="15.75">
      <c r="A138" s="138">
        <v>4</v>
      </c>
      <c r="B138" s="145" t="s">
        <v>31</v>
      </c>
      <c r="C138" s="141"/>
      <c r="D138" s="141"/>
      <c r="E138" s="138"/>
      <c r="F138" s="147"/>
      <c r="G138" s="148"/>
    </row>
    <row r="139" spans="1:7" ht="15.75">
      <c r="A139" s="138"/>
      <c r="B139" s="149" t="s">
        <v>141</v>
      </c>
      <c r="C139" s="141" t="s">
        <v>120</v>
      </c>
      <c r="D139" s="141" t="s">
        <v>118</v>
      </c>
      <c r="E139" s="138"/>
      <c r="F139" s="147">
        <v>100</v>
      </c>
      <c r="G139" s="148">
        <f>F139</f>
        <v>100</v>
      </c>
    </row>
    <row r="140" spans="1:7" ht="33.75" customHeight="1">
      <c r="A140" s="138"/>
      <c r="B140" s="171" t="s">
        <v>104</v>
      </c>
      <c r="C140" s="169" t="s">
        <v>131</v>
      </c>
      <c r="D140" s="141" t="s">
        <v>159</v>
      </c>
      <c r="E140" s="138"/>
      <c r="F140" s="164">
        <f>F141+F152+F163+F172</f>
        <v>1744599</v>
      </c>
      <c r="G140" s="144">
        <f>F140</f>
        <v>1744599</v>
      </c>
    </row>
    <row r="141" spans="1:7" ht="39.75" customHeight="1">
      <c r="A141" s="138"/>
      <c r="B141" s="170" t="s">
        <v>105</v>
      </c>
      <c r="C141" s="156"/>
      <c r="D141" s="141"/>
      <c r="E141" s="138"/>
      <c r="F141" s="164">
        <f>F143</f>
        <v>295000</v>
      </c>
      <c r="G141" s="144">
        <f>F141</f>
        <v>295000</v>
      </c>
    </row>
    <row r="142" spans="1:7" ht="15.75">
      <c r="A142" s="138">
        <v>1</v>
      </c>
      <c r="B142" s="145" t="s">
        <v>28</v>
      </c>
      <c r="C142" s="141"/>
      <c r="D142" s="141"/>
      <c r="E142" s="138"/>
      <c r="F142" s="147"/>
      <c r="G142" s="148"/>
    </row>
    <row r="143" spans="1:7" ht="27.75" customHeight="1">
      <c r="A143" s="138"/>
      <c r="B143" s="149" t="s">
        <v>128</v>
      </c>
      <c r="C143" s="141" t="s">
        <v>117</v>
      </c>
      <c r="D143" s="165" t="s">
        <v>135</v>
      </c>
      <c r="E143" s="138"/>
      <c r="F143" s="147">
        <v>295000</v>
      </c>
      <c r="G143" s="148">
        <f>F143</f>
        <v>295000</v>
      </c>
    </row>
    <row r="144" spans="1:7" ht="15.75">
      <c r="A144" s="138">
        <v>2</v>
      </c>
      <c r="B144" s="145" t="s">
        <v>29</v>
      </c>
      <c r="C144" s="141"/>
      <c r="D144" s="141"/>
      <c r="E144" s="138"/>
      <c r="F144" s="147"/>
      <c r="G144" s="148"/>
    </row>
    <row r="145" spans="1:7" ht="43.5" customHeight="1">
      <c r="A145" s="138"/>
      <c r="B145" s="146" t="s">
        <v>139</v>
      </c>
      <c r="C145" s="141" t="s">
        <v>123</v>
      </c>
      <c r="D145" s="141" t="s">
        <v>115</v>
      </c>
      <c r="E145" s="138"/>
      <c r="F145" s="147">
        <v>1</v>
      </c>
      <c r="G145" s="148">
        <f>F145</f>
        <v>1</v>
      </c>
    </row>
    <row r="146" spans="1:7" ht="35.25" customHeight="1">
      <c r="A146" s="138"/>
      <c r="B146" s="146" t="s">
        <v>146</v>
      </c>
      <c r="C146" s="141" t="s">
        <v>112</v>
      </c>
      <c r="D146" s="141" t="s">
        <v>132</v>
      </c>
      <c r="E146" s="138"/>
      <c r="F146" s="147">
        <f>(F143-F148)/F149</f>
        <v>98</v>
      </c>
      <c r="G146" s="148">
        <f>F146</f>
        <v>98</v>
      </c>
    </row>
    <row r="147" spans="1:7" ht="15.75">
      <c r="A147" s="138">
        <v>3</v>
      </c>
      <c r="B147" s="145" t="s">
        <v>30</v>
      </c>
      <c r="C147" s="141"/>
      <c r="D147" s="141"/>
      <c r="E147" s="138"/>
      <c r="F147" s="147"/>
      <c r="G147" s="148"/>
    </row>
    <row r="148" spans="1:7" ht="30">
      <c r="A148" s="138"/>
      <c r="B148" s="146" t="s">
        <v>140</v>
      </c>
      <c r="C148" s="141" t="s">
        <v>117</v>
      </c>
      <c r="D148" s="141" t="s">
        <v>118</v>
      </c>
      <c r="E148" s="138"/>
      <c r="F148" s="147">
        <v>50000</v>
      </c>
      <c r="G148" s="148">
        <f>F148</f>
        <v>50000</v>
      </c>
    </row>
    <row r="149" spans="1:7" ht="35.25" customHeight="1">
      <c r="A149" s="138"/>
      <c r="B149" s="146" t="s">
        <v>162</v>
      </c>
      <c r="C149" s="141" t="s">
        <v>117</v>
      </c>
      <c r="D149" s="141" t="s">
        <v>118</v>
      </c>
      <c r="E149" s="138"/>
      <c r="F149" s="147">
        <v>2500</v>
      </c>
      <c r="G149" s="148">
        <f>F149</f>
        <v>2500</v>
      </c>
    </row>
    <row r="150" spans="1:7" ht="15.75">
      <c r="A150" s="138">
        <v>4</v>
      </c>
      <c r="B150" s="145" t="s">
        <v>31</v>
      </c>
      <c r="C150" s="141"/>
      <c r="D150" s="141"/>
      <c r="E150" s="138"/>
      <c r="F150" s="147"/>
      <c r="G150" s="148"/>
    </row>
    <row r="151" spans="1:7" ht="15.75">
      <c r="A151" s="138"/>
      <c r="B151" s="149" t="s">
        <v>141</v>
      </c>
      <c r="C151" s="141" t="s">
        <v>120</v>
      </c>
      <c r="D151" s="141" t="s">
        <v>118</v>
      </c>
      <c r="E151" s="138"/>
      <c r="F151" s="147">
        <v>100</v>
      </c>
      <c r="G151" s="148">
        <f>F151</f>
        <v>100</v>
      </c>
    </row>
    <row r="152" spans="1:7" ht="48" customHeight="1">
      <c r="A152" s="138"/>
      <c r="B152" s="163" t="s">
        <v>106</v>
      </c>
      <c r="C152" s="156"/>
      <c r="D152" s="141"/>
      <c r="E152" s="138"/>
      <c r="F152" s="164">
        <f>F154</f>
        <v>470000</v>
      </c>
      <c r="G152" s="144">
        <f>F152</f>
        <v>470000</v>
      </c>
    </row>
    <row r="153" spans="1:7" ht="15.75">
      <c r="A153" s="138">
        <v>1</v>
      </c>
      <c r="B153" s="145" t="s">
        <v>28</v>
      </c>
      <c r="C153" s="141"/>
      <c r="D153" s="141"/>
      <c r="E153" s="138"/>
      <c r="F153" s="147"/>
      <c r="G153" s="148"/>
    </row>
    <row r="154" spans="1:7" ht="25.5" customHeight="1">
      <c r="A154" s="138"/>
      <c r="B154" s="149" t="s">
        <v>128</v>
      </c>
      <c r="C154" s="141" t="s">
        <v>117</v>
      </c>
      <c r="D154" s="165" t="s">
        <v>135</v>
      </c>
      <c r="E154" s="138"/>
      <c r="F154" s="147">
        <v>470000</v>
      </c>
      <c r="G154" s="148">
        <f>F154</f>
        <v>470000</v>
      </c>
    </row>
    <row r="155" spans="1:7" ht="15.75">
      <c r="A155" s="138">
        <v>2</v>
      </c>
      <c r="B155" s="145" t="s">
        <v>29</v>
      </c>
      <c r="C155" s="141"/>
      <c r="D155" s="141"/>
      <c r="E155" s="138"/>
      <c r="F155" s="147"/>
      <c r="G155" s="148"/>
    </row>
    <row r="156" spans="1:7" ht="30">
      <c r="A156" s="138"/>
      <c r="B156" s="146" t="s">
        <v>139</v>
      </c>
      <c r="C156" s="141" t="s">
        <v>123</v>
      </c>
      <c r="D156" s="141" t="s">
        <v>115</v>
      </c>
      <c r="E156" s="138"/>
      <c r="F156" s="147">
        <v>1</v>
      </c>
      <c r="G156" s="148">
        <f>F156</f>
        <v>1</v>
      </c>
    </row>
    <row r="157" spans="1:7" ht="30">
      <c r="A157" s="138"/>
      <c r="B157" s="146" t="s">
        <v>146</v>
      </c>
      <c r="C157" s="141" t="s">
        <v>112</v>
      </c>
      <c r="D157" s="141" t="s">
        <v>132</v>
      </c>
      <c r="E157" s="138"/>
      <c r="F157" s="147">
        <f>(F154-F159)/F160</f>
        <v>168</v>
      </c>
      <c r="G157" s="148">
        <f>F157</f>
        <v>168</v>
      </c>
    </row>
    <row r="158" spans="1:7" ht="15.75">
      <c r="A158" s="138">
        <v>3</v>
      </c>
      <c r="B158" s="145" t="s">
        <v>30</v>
      </c>
      <c r="C158" s="141"/>
      <c r="D158" s="141"/>
      <c r="E158" s="138"/>
      <c r="F158" s="147"/>
      <c r="G158" s="148"/>
    </row>
    <row r="159" spans="1:7" ht="30">
      <c r="A159" s="138"/>
      <c r="B159" s="146" t="s">
        <v>140</v>
      </c>
      <c r="C159" s="141" t="s">
        <v>117</v>
      </c>
      <c r="D159" s="141" t="s">
        <v>118</v>
      </c>
      <c r="E159" s="138"/>
      <c r="F159" s="147">
        <v>50000</v>
      </c>
      <c r="G159" s="148">
        <f>F159</f>
        <v>50000</v>
      </c>
    </row>
    <row r="160" spans="1:7" ht="30">
      <c r="A160" s="138"/>
      <c r="B160" s="146" t="s">
        <v>142</v>
      </c>
      <c r="C160" s="141" t="s">
        <v>117</v>
      </c>
      <c r="D160" s="141" t="s">
        <v>118</v>
      </c>
      <c r="E160" s="138"/>
      <c r="F160" s="147">
        <v>2500</v>
      </c>
      <c r="G160" s="148">
        <f>F160</f>
        <v>2500</v>
      </c>
    </row>
    <row r="161" spans="1:7" ht="15.75">
      <c r="A161" s="138">
        <v>4</v>
      </c>
      <c r="B161" s="145" t="s">
        <v>31</v>
      </c>
      <c r="C161" s="141"/>
      <c r="D161" s="141"/>
      <c r="E161" s="138"/>
      <c r="F161" s="147"/>
      <c r="G161" s="148"/>
    </row>
    <row r="162" spans="1:7" ht="15.75">
      <c r="A162" s="138"/>
      <c r="B162" s="149" t="s">
        <v>141</v>
      </c>
      <c r="C162" s="141" t="s">
        <v>120</v>
      </c>
      <c r="D162" s="141" t="s">
        <v>118</v>
      </c>
      <c r="E162" s="138"/>
      <c r="F162" s="147">
        <v>100</v>
      </c>
      <c r="G162" s="148">
        <f>F162</f>
        <v>100</v>
      </c>
    </row>
    <row r="163" spans="1:7" ht="57" customHeight="1">
      <c r="A163" s="138"/>
      <c r="B163" s="155" t="s">
        <v>174</v>
      </c>
      <c r="C163" s="172"/>
      <c r="D163" s="141"/>
      <c r="E163" s="138"/>
      <c r="F163" s="164">
        <v>321806</v>
      </c>
      <c r="G163" s="144">
        <f>F163</f>
        <v>321806</v>
      </c>
    </row>
    <row r="164" spans="1:7" ht="15.75">
      <c r="A164" s="138">
        <v>1</v>
      </c>
      <c r="B164" s="145" t="s">
        <v>28</v>
      </c>
      <c r="C164" s="141"/>
      <c r="D164" s="141"/>
      <c r="E164" s="138"/>
      <c r="F164" s="147"/>
      <c r="G164" s="148"/>
    </row>
    <row r="165" spans="1:7" ht="33.75">
      <c r="A165" s="138"/>
      <c r="B165" s="149" t="s">
        <v>128</v>
      </c>
      <c r="C165" s="141" t="s">
        <v>117</v>
      </c>
      <c r="D165" s="165" t="s">
        <v>182</v>
      </c>
      <c r="E165" s="138"/>
      <c r="F165" s="147">
        <v>321806</v>
      </c>
      <c r="G165" s="148">
        <f>F165</f>
        <v>321806</v>
      </c>
    </row>
    <row r="166" spans="1:7" ht="15.75">
      <c r="A166" s="138">
        <v>2</v>
      </c>
      <c r="B166" s="145" t="s">
        <v>29</v>
      </c>
      <c r="C166" s="141"/>
      <c r="D166" s="141"/>
      <c r="E166" s="138"/>
      <c r="F166" s="147"/>
      <c r="G166" s="148"/>
    </row>
    <row r="167" spans="1:7" ht="30">
      <c r="A167" s="138"/>
      <c r="B167" s="146" t="s">
        <v>146</v>
      </c>
      <c r="C167" s="141" t="s">
        <v>112</v>
      </c>
      <c r="D167" s="141" t="s">
        <v>132</v>
      </c>
      <c r="E167" s="138"/>
      <c r="F167" s="147">
        <f>F165/F169</f>
        <v>128.72239999999999</v>
      </c>
      <c r="G167" s="148">
        <f>F167</f>
        <v>128.72239999999999</v>
      </c>
    </row>
    <row r="168" spans="1:7" ht="15.75">
      <c r="A168" s="138">
        <v>3</v>
      </c>
      <c r="B168" s="145" t="s">
        <v>30</v>
      </c>
      <c r="C168" s="141"/>
      <c r="D168" s="141"/>
      <c r="E168" s="138"/>
      <c r="F168" s="147"/>
      <c r="G168" s="148"/>
    </row>
    <row r="169" spans="1:7" ht="30">
      <c r="A169" s="138"/>
      <c r="B169" s="146" t="s">
        <v>142</v>
      </c>
      <c r="C169" s="141" t="s">
        <v>117</v>
      </c>
      <c r="D169" s="141" t="s">
        <v>118</v>
      </c>
      <c r="E169" s="138"/>
      <c r="F169" s="147">
        <v>2500</v>
      </c>
      <c r="G169" s="148">
        <f>F169</f>
        <v>2500</v>
      </c>
    </row>
    <row r="170" spans="1:7" ht="15.75">
      <c r="A170" s="138">
        <v>4</v>
      </c>
      <c r="B170" s="145" t="s">
        <v>31</v>
      </c>
      <c r="C170" s="141"/>
      <c r="D170" s="141"/>
      <c r="E170" s="138"/>
      <c r="F170" s="147"/>
      <c r="G170" s="148"/>
    </row>
    <row r="171" spans="1:7" ht="15.75">
      <c r="A171" s="138"/>
      <c r="B171" s="149" t="s">
        <v>141</v>
      </c>
      <c r="C171" s="141" t="s">
        <v>120</v>
      </c>
      <c r="D171" s="141" t="s">
        <v>118</v>
      </c>
      <c r="E171" s="138"/>
      <c r="F171" s="147">
        <v>100</v>
      </c>
      <c r="G171" s="148">
        <f>F171</f>
        <v>100</v>
      </c>
    </row>
    <row r="172" spans="1:7" ht="32.25" customHeight="1">
      <c r="A172" s="138"/>
      <c r="B172" s="163" t="s">
        <v>175</v>
      </c>
      <c r="C172" s="156"/>
      <c r="D172" s="141"/>
      <c r="E172" s="138"/>
      <c r="F172" s="157">
        <f>F174</f>
        <v>657793</v>
      </c>
      <c r="G172" s="142">
        <f>F172</f>
        <v>657793</v>
      </c>
    </row>
    <row r="173" spans="1:7" ht="15.75">
      <c r="A173" s="138">
        <v>1</v>
      </c>
      <c r="B173" s="145" t="s">
        <v>28</v>
      </c>
      <c r="C173" s="141"/>
      <c r="D173" s="141"/>
      <c r="E173" s="138"/>
      <c r="F173" s="154"/>
      <c r="G173" s="153"/>
    </row>
    <row r="174" spans="1:7" ht="33.75">
      <c r="A174" s="138"/>
      <c r="B174" s="146" t="s">
        <v>121</v>
      </c>
      <c r="C174" s="141" t="s">
        <v>117</v>
      </c>
      <c r="D174" s="165" t="s">
        <v>182</v>
      </c>
      <c r="E174" s="138"/>
      <c r="F174" s="147">
        <v>657793</v>
      </c>
      <c r="G174" s="148">
        <f>F174</f>
        <v>657793</v>
      </c>
    </row>
    <row r="175" spans="1:7" ht="15.75">
      <c r="A175" s="138">
        <v>2</v>
      </c>
      <c r="B175" s="145" t="s">
        <v>29</v>
      </c>
      <c r="C175" s="141"/>
      <c r="D175" s="141"/>
      <c r="E175" s="138"/>
      <c r="F175" s="154"/>
      <c r="G175" s="153"/>
    </row>
    <row r="176" spans="1:7" ht="30">
      <c r="A176" s="138"/>
      <c r="B176" s="146" t="s">
        <v>146</v>
      </c>
      <c r="C176" s="141" t="s">
        <v>112</v>
      </c>
      <c r="D176" s="141" t="s">
        <v>132</v>
      </c>
      <c r="E176" s="138"/>
      <c r="F176" s="154">
        <f>F174/F178</f>
        <v>263.11720000000003</v>
      </c>
      <c r="G176" s="153">
        <f>F176</f>
        <v>263.11720000000003</v>
      </c>
    </row>
    <row r="177" spans="1:7" ht="15.75">
      <c r="A177" s="138">
        <v>3</v>
      </c>
      <c r="B177" s="145" t="s">
        <v>30</v>
      </c>
      <c r="C177" s="141"/>
      <c r="D177" s="141"/>
      <c r="E177" s="138"/>
      <c r="F177" s="154"/>
      <c r="G177" s="153"/>
    </row>
    <row r="178" spans="1:7" ht="30">
      <c r="A178" s="138"/>
      <c r="B178" s="146" t="s">
        <v>142</v>
      </c>
      <c r="C178" s="141" t="s">
        <v>117</v>
      </c>
      <c r="D178" s="141" t="s">
        <v>118</v>
      </c>
      <c r="E178" s="138"/>
      <c r="F178" s="147">
        <v>2500</v>
      </c>
      <c r="G178" s="148">
        <f>F178</f>
        <v>2500</v>
      </c>
    </row>
    <row r="179" spans="1:7" ht="15.75">
      <c r="A179" s="138">
        <v>4</v>
      </c>
      <c r="B179" s="145" t="s">
        <v>31</v>
      </c>
      <c r="C179" s="141"/>
      <c r="D179" s="141"/>
      <c r="E179" s="138"/>
      <c r="F179" s="154"/>
      <c r="G179" s="153"/>
    </row>
    <row r="180" spans="1:7" ht="15.75">
      <c r="A180" s="138"/>
      <c r="B180" s="149" t="s">
        <v>141</v>
      </c>
      <c r="C180" s="141" t="s">
        <v>120</v>
      </c>
      <c r="D180" s="141" t="s">
        <v>118</v>
      </c>
      <c r="E180" s="138"/>
      <c r="F180" s="147">
        <v>100</v>
      </c>
      <c r="G180" s="148">
        <f>F180</f>
        <v>100</v>
      </c>
    </row>
    <row r="181" spans="1:7" ht="20.25" customHeight="1">
      <c r="A181" s="138"/>
      <c r="B181" s="173" t="s">
        <v>107</v>
      </c>
      <c r="C181" s="174" t="s">
        <v>131</v>
      </c>
      <c r="D181" s="175" t="s">
        <v>159</v>
      </c>
      <c r="E181" s="139"/>
      <c r="F181" s="164">
        <v>105000</v>
      </c>
      <c r="G181" s="144">
        <v>105000</v>
      </c>
    </row>
    <row r="182" spans="1:7" ht="46.5" customHeight="1">
      <c r="A182" s="138"/>
      <c r="B182" s="170" t="s">
        <v>108</v>
      </c>
      <c r="C182" s="156"/>
      <c r="D182" s="141"/>
      <c r="E182" s="138"/>
      <c r="F182" s="164">
        <f>F184</f>
        <v>105000</v>
      </c>
      <c r="G182" s="144">
        <f>F182</f>
        <v>105000</v>
      </c>
    </row>
    <row r="183" spans="1:7" ht="15.75">
      <c r="A183" s="138">
        <v>1</v>
      </c>
      <c r="B183" s="145" t="s">
        <v>28</v>
      </c>
      <c r="C183" s="141"/>
      <c r="D183" s="141"/>
      <c r="E183" s="138"/>
      <c r="F183" s="147"/>
      <c r="G183" s="148"/>
    </row>
    <row r="184" spans="1:7" ht="24" customHeight="1">
      <c r="A184" s="138"/>
      <c r="B184" s="149" t="s">
        <v>128</v>
      </c>
      <c r="C184" s="141" t="s">
        <v>117</v>
      </c>
      <c r="D184" s="165" t="s">
        <v>135</v>
      </c>
      <c r="E184" s="138"/>
      <c r="F184" s="147">
        <v>105000</v>
      </c>
      <c r="G184" s="148">
        <f>F184</f>
        <v>105000</v>
      </c>
    </row>
    <row r="185" spans="1:7" ht="15.75">
      <c r="A185" s="138">
        <v>2</v>
      </c>
      <c r="B185" s="145" t="s">
        <v>29</v>
      </c>
      <c r="C185" s="141"/>
      <c r="D185" s="141"/>
      <c r="E185" s="138"/>
      <c r="F185" s="147"/>
      <c r="G185" s="148"/>
    </row>
    <row r="186" spans="1:7" ht="32.25" customHeight="1">
      <c r="A186" s="138"/>
      <c r="B186" s="146" t="s">
        <v>151</v>
      </c>
      <c r="C186" s="141" t="s">
        <v>133</v>
      </c>
      <c r="D186" s="141" t="s">
        <v>115</v>
      </c>
      <c r="E186" s="138"/>
      <c r="F186" s="147">
        <v>1</v>
      </c>
      <c r="G186" s="148">
        <f>F186</f>
        <v>1</v>
      </c>
    </row>
    <row r="187" spans="1:7" ht="15.75">
      <c r="A187" s="138">
        <v>3</v>
      </c>
      <c r="B187" s="145" t="s">
        <v>30</v>
      </c>
      <c r="C187" s="141"/>
      <c r="D187" s="141"/>
      <c r="E187" s="138"/>
      <c r="F187" s="147"/>
      <c r="G187" s="148"/>
    </row>
    <row r="188" spans="1:7" ht="32.25" customHeight="1">
      <c r="A188" s="138"/>
      <c r="B188" s="146" t="s">
        <v>152</v>
      </c>
      <c r="C188" s="141" t="s">
        <v>117</v>
      </c>
      <c r="D188" s="141" t="s">
        <v>118</v>
      </c>
      <c r="E188" s="138"/>
      <c r="F188" s="147">
        <v>105000</v>
      </c>
      <c r="G188" s="148">
        <f>F188</f>
        <v>105000</v>
      </c>
    </row>
    <row r="189" spans="1:7" ht="15.75">
      <c r="A189" s="138">
        <v>4</v>
      </c>
      <c r="B189" s="145" t="s">
        <v>31</v>
      </c>
      <c r="C189" s="141"/>
      <c r="D189" s="141"/>
      <c r="E189" s="138"/>
      <c r="F189" s="147"/>
      <c r="G189" s="148"/>
    </row>
    <row r="190" spans="1:7" ht="15.75">
      <c r="A190" s="138"/>
      <c r="B190" s="149" t="s">
        <v>141</v>
      </c>
      <c r="C190" s="141" t="s">
        <v>120</v>
      </c>
      <c r="D190" s="141" t="s">
        <v>118</v>
      </c>
      <c r="E190" s="138"/>
      <c r="F190" s="147">
        <v>100</v>
      </c>
      <c r="G190" s="148">
        <f>F190</f>
        <v>100</v>
      </c>
    </row>
    <row r="191" spans="1:7" ht="15.75">
      <c r="A191" s="1"/>
    </row>
    <row r="192" spans="1:7" ht="15.75">
      <c r="A192" s="1"/>
    </row>
    <row r="193" spans="1:7" ht="45.75" customHeight="1">
      <c r="A193" s="124" t="s">
        <v>154</v>
      </c>
      <c r="B193" s="124"/>
      <c r="C193" s="124"/>
      <c r="D193" s="23"/>
      <c r="E193" s="6"/>
      <c r="F193" s="108" t="s">
        <v>155</v>
      </c>
      <c r="G193" s="108"/>
    </row>
    <row r="194" spans="1:7" ht="15.75">
      <c r="A194" s="3"/>
      <c r="B194" s="22"/>
      <c r="D194" s="19" t="s">
        <v>32</v>
      </c>
      <c r="F194" s="100" t="s">
        <v>54</v>
      </c>
      <c r="G194" s="100"/>
    </row>
    <row r="195" spans="1:7" ht="29.25" customHeight="1">
      <c r="A195" s="98" t="s">
        <v>33</v>
      </c>
      <c r="B195" s="98"/>
      <c r="C195" s="22"/>
      <c r="D195" s="22"/>
    </row>
    <row r="196" spans="1:7" ht="45" customHeight="1">
      <c r="A196" s="120"/>
      <c r="B196" s="120"/>
      <c r="C196" s="120"/>
      <c r="D196" s="22"/>
    </row>
    <row r="197" spans="1:7" ht="45.75" customHeight="1">
      <c r="A197" s="117" t="s">
        <v>185</v>
      </c>
      <c r="B197" s="102"/>
      <c r="C197" s="102"/>
      <c r="D197" s="67"/>
      <c r="E197" s="6"/>
      <c r="F197" s="108" t="s">
        <v>184</v>
      </c>
      <c r="G197" s="108"/>
    </row>
    <row r="198" spans="1:7" ht="15.75">
      <c r="A198" s="24"/>
      <c r="B198" s="22"/>
      <c r="C198" s="22"/>
      <c r="D198" s="19" t="s">
        <v>32</v>
      </c>
      <c r="F198" s="100" t="s">
        <v>54</v>
      </c>
      <c r="G198" s="100"/>
    </row>
    <row r="199" spans="1:7">
      <c r="A199" s="12" t="s">
        <v>52</v>
      </c>
    </row>
    <row r="201" spans="1:7">
      <c r="A201" s="13" t="s">
        <v>53</v>
      </c>
    </row>
  </sheetData>
  <mergeCells count="55">
    <mergeCell ref="A193:C193"/>
    <mergeCell ref="B29:G29"/>
    <mergeCell ref="B30:G30"/>
    <mergeCell ref="B182:C182"/>
    <mergeCell ref="B172:C172"/>
    <mergeCell ref="B118:C118"/>
    <mergeCell ref="B129:C129"/>
    <mergeCell ref="B141:C141"/>
    <mergeCell ref="B152:C152"/>
    <mergeCell ref="B33:G33"/>
    <mergeCell ref="D20:E20"/>
    <mergeCell ref="F194:G194"/>
    <mergeCell ref="B23:G23"/>
    <mergeCell ref="B24:G24"/>
    <mergeCell ref="B26:G26"/>
    <mergeCell ref="B28:G28"/>
    <mergeCell ref="A67:B67"/>
    <mergeCell ref="B47:C47"/>
    <mergeCell ref="B52:C52"/>
    <mergeCell ref="B25:G25"/>
    <mergeCell ref="A195:B195"/>
    <mergeCell ref="A197:C197"/>
    <mergeCell ref="F197:G197"/>
    <mergeCell ref="F198:G198"/>
    <mergeCell ref="A59:B59"/>
    <mergeCell ref="A61:A62"/>
    <mergeCell ref="B61:G61"/>
    <mergeCell ref="A196:C196"/>
    <mergeCell ref="B69:G69"/>
    <mergeCell ref="F193:G193"/>
    <mergeCell ref="B35:G35"/>
    <mergeCell ref="B36:G36"/>
    <mergeCell ref="B37:G37"/>
    <mergeCell ref="B93:C93"/>
    <mergeCell ref="B46:C46"/>
    <mergeCell ref="B107:C107"/>
    <mergeCell ref="B84:C84"/>
    <mergeCell ref="B95:C95"/>
    <mergeCell ref="B163:C163"/>
    <mergeCell ref="E22:F22"/>
    <mergeCell ref="E10:G10"/>
    <mergeCell ref="A13:G13"/>
    <mergeCell ref="A14:G14"/>
    <mergeCell ref="E21:F21"/>
    <mergeCell ref="D19:F19"/>
    <mergeCell ref="D17:F17"/>
    <mergeCell ref="A18:C18"/>
    <mergeCell ref="D18:E18"/>
    <mergeCell ref="A20:C20"/>
    <mergeCell ref="F1:G3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topLeftCell="A166" zoomScale="90" zoomScaleNormal="90" workbookViewId="0">
      <selection activeCell="B94" sqref="B94:C94"/>
    </sheetView>
  </sheetViews>
  <sheetFormatPr defaultColWidth="21.625" defaultRowHeight="15"/>
  <cols>
    <col min="1" max="1" width="6.625" style="2" customWidth="1"/>
    <col min="2" max="2" width="34.125" style="2" customWidth="1"/>
    <col min="3" max="4" width="21.625" style="2"/>
    <col min="5" max="5" width="20.125" style="2" customWidth="1"/>
    <col min="6" max="6" width="19.875" style="2" customWidth="1"/>
    <col min="7" max="7" width="19.125" style="2" customWidth="1"/>
    <col min="8" max="16384" width="21.625" style="2"/>
  </cols>
  <sheetData>
    <row r="1" spans="1:7">
      <c r="F1" s="96" t="s">
        <v>74</v>
      </c>
      <c r="G1" s="97"/>
    </row>
    <row r="2" spans="1:7">
      <c r="F2" s="97"/>
      <c r="G2" s="97"/>
    </row>
    <row r="3" spans="1:7" ht="32.25" customHeight="1">
      <c r="F3" s="97"/>
      <c r="G3" s="97"/>
    </row>
    <row r="4" spans="1:7" ht="15.75">
      <c r="A4" s="93"/>
      <c r="E4" s="93" t="s">
        <v>0</v>
      </c>
    </row>
    <row r="5" spans="1:7" ht="15.75">
      <c r="A5" s="93"/>
      <c r="E5" s="98" t="s">
        <v>1</v>
      </c>
      <c r="F5" s="98"/>
      <c r="G5" s="98"/>
    </row>
    <row r="6" spans="1:7" ht="15.75">
      <c r="A6" s="93"/>
      <c r="B6" s="93"/>
      <c r="E6" s="99" t="s">
        <v>88</v>
      </c>
      <c r="F6" s="99"/>
      <c r="G6" s="99"/>
    </row>
    <row r="7" spans="1:7" ht="15" customHeight="1">
      <c r="A7" s="93"/>
      <c r="E7" s="100" t="s">
        <v>2</v>
      </c>
      <c r="F7" s="100"/>
      <c r="G7" s="100"/>
    </row>
    <row r="8" spans="1:7" ht="15.75">
      <c r="A8" s="93"/>
      <c r="B8" s="93"/>
      <c r="E8" s="99"/>
      <c r="F8" s="99"/>
      <c r="G8" s="99"/>
    </row>
    <row r="9" spans="1:7" ht="15" customHeight="1">
      <c r="A9" s="93"/>
      <c r="E9" s="100"/>
      <c r="F9" s="100"/>
      <c r="G9" s="100"/>
    </row>
    <row r="10" spans="1:7" ht="15.75">
      <c r="A10" s="93"/>
      <c r="E10" s="102" t="s">
        <v>171</v>
      </c>
      <c r="F10" s="102"/>
      <c r="G10" s="102"/>
    </row>
    <row r="13" spans="1:7" ht="15.75">
      <c r="A13" s="103" t="s">
        <v>3</v>
      </c>
      <c r="B13" s="103"/>
      <c r="C13" s="103"/>
      <c r="D13" s="103"/>
      <c r="E13" s="103"/>
      <c r="F13" s="103"/>
      <c r="G13" s="103"/>
    </row>
    <row r="14" spans="1:7" ht="15.75">
      <c r="A14" s="103" t="s">
        <v>85</v>
      </c>
      <c r="B14" s="103"/>
      <c r="C14" s="103"/>
      <c r="D14" s="103"/>
      <c r="E14" s="103"/>
      <c r="F14" s="103"/>
      <c r="G14" s="103"/>
    </row>
    <row r="17" spans="1:7" ht="15" customHeight="1">
      <c r="A17" s="27" t="s">
        <v>75</v>
      </c>
      <c r="B17" s="27">
        <v>3100000</v>
      </c>
      <c r="C17" s="27"/>
      <c r="D17" s="106" t="s">
        <v>88</v>
      </c>
      <c r="E17" s="106"/>
      <c r="F17" s="106"/>
      <c r="G17" s="91">
        <v>31692820</v>
      </c>
    </row>
    <row r="18" spans="1:7" ht="28.5" customHeight="1">
      <c r="A18" s="101" t="s">
        <v>83</v>
      </c>
      <c r="B18" s="101"/>
      <c r="C18" s="101"/>
      <c r="D18" s="107" t="s">
        <v>2</v>
      </c>
      <c r="E18" s="107"/>
      <c r="F18" s="28"/>
      <c r="G18" s="94" t="s">
        <v>76</v>
      </c>
    </row>
    <row r="19" spans="1:7" ht="18.75" customHeight="1">
      <c r="A19" s="29" t="s">
        <v>77</v>
      </c>
      <c r="B19" s="29">
        <v>3110000</v>
      </c>
      <c r="C19" s="29"/>
      <c r="D19" s="105" t="s">
        <v>88</v>
      </c>
      <c r="E19" s="105"/>
      <c r="F19" s="105"/>
      <c r="G19" s="90">
        <v>31692820</v>
      </c>
    </row>
    <row r="20" spans="1:7" ht="23.25" customHeight="1">
      <c r="A20" s="101" t="s">
        <v>79</v>
      </c>
      <c r="B20" s="101"/>
      <c r="C20" s="101"/>
      <c r="D20" s="121" t="s">
        <v>34</v>
      </c>
      <c r="E20" s="121"/>
      <c r="F20" s="28"/>
      <c r="G20" s="94" t="s">
        <v>76</v>
      </c>
    </row>
    <row r="21" spans="1:7" ht="36" customHeight="1">
      <c r="A21" s="30" t="s">
        <v>78</v>
      </c>
      <c r="B21" s="89">
        <v>3118311</v>
      </c>
      <c r="C21" s="89">
        <v>8311</v>
      </c>
      <c r="D21" s="78" t="s">
        <v>86</v>
      </c>
      <c r="E21" s="104" t="s">
        <v>87</v>
      </c>
      <c r="F21" s="104"/>
      <c r="G21" s="89">
        <v>2610600000</v>
      </c>
    </row>
    <row r="22" spans="1:7" ht="56.25" customHeight="1">
      <c r="B22" s="32" t="s">
        <v>79</v>
      </c>
      <c r="C22" s="88" t="s">
        <v>80</v>
      </c>
      <c r="D22" s="28" t="s">
        <v>81</v>
      </c>
      <c r="E22" s="101" t="s">
        <v>84</v>
      </c>
      <c r="F22" s="101"/>
      <c r="G22" s="88" t="s">
        <v>82</v>
      </c>
    </row>
    <row r="23" spans="1:7" ht="42" customHeight="1">
      <c r="A23" s="86" t="s">
        <v>8</v>
      </c>
      <c r="B23" s="102" t="s">
        <v>153</v>
      </c>
      <c r="C23" s="102"/>
      <c r="D23" s="102"/>
      <c r="E23" s="102"/>
      <c r="F23" s="102"/>
      <c r="G23" s="102"/>
    </row>
    <row r="24" spans="1:7" ht="54" customHeight="1">
      <c r="A24" s="68" t="s">
        <v>9</v>
      </c>
      <c r="B24" s="102" t="s">
        <v>160</v>
      </c>
      <c r="C24" s="102"/>
      <c r="D24" s="102"/>
      <c r="E24" s="102"/>
      <c r="F24" s="102"/>
      <c r="G24" s="102"/>
    </row>
    <row r="25" spans="1:7" ht="93.75" customHeight="1">
      <c r="A25" s="68"/>
      <c r="B25" s="116" t="s">
        <v>172</v>
      </c>
      <c r="C25" s="116"/>
      <c r="D25" s="116"/>
      <c r="E25" s="116"/>
      <c r="F25" s="116"/>
      <c r="G25" s="116"/>
    </row>
    <row r="26" spans="1:7" ht="15.75">
      <c r="A26" s="86" t="s">
        <v>10</v>
      </c>
      <c r="B26" s="116" t="s">
        <v>47</v>
      </c>
      <c r="C26" s="116"/>
      <c r="D26" s="116"/>
      <c r="E26" s="116"/>
      <c r="F26" s="116"/>
      <c r="G26" s="116"/>
    </row>
    <row r="27" spans="1:7" ht="15.75">
      <c r="A27" s="1"/>
    </row>
    <row r="28" spans="1:7" ht="15.75">
      <c r="A28" s="83" t="s">
        <v>12</v>
      </c>
      <c r="B28" s="109" t="s">
        <v>48</v>
      </c>
      <c r="C28" s="109"/>
      <c r="D28" s="109"/>
      <c r="E28" s="109"/>
      <c r="F28" s="109"/>
      <c r="G28" s="109"/>
    </row>
    <row r="29" spans="1:7" ht="18" customHeight="1">
      <c r="A29" s="83">
        <v>1</v>
      </c>
      <c r="B29" s="125" t="s">
        <v>157</v>
      </c>
      <c r="C29" s="126"/>
      <c r="D29" s="126"/>
      <c r="E29" s="126"/>
      <c r="F29" s="126"/>
      <c r="G29" s="127"/>
    </row>
    <row r="30" spans="1:7" ht="20.25" customHeight="1">
      <c r="A30" s="83">
        <v>2</v>
      </c>
      <c r="B30" s="125" t="s">
        <v>89</v>
      </c>
      <c r="C30" s="126"/>
      <c r="D30" s="126"/>
      <c r="E30" s="126"/>
      <c r="F30" s="126"/>
      <c r="G30" s="127"/>
    </row>
    <row r="31" spans="1:7" ht="15.75">
      <c r="A31" s="1"/>
    </row>
    <row r="32" spans="1:7" ht="15.75">
      <c r="A32" s="10" t="s">
        <v>11</v>
      </c>
      <c r="B32" s="2" t="s">
        <v>91</v>
      </c>
      <c r="C32" s="2" t="s">
        <v>90</v>
      </c>
    </row>
    <row r="33" spans="1:7" ht="30" customHeight="1">
      <c r="A33" s="76" t="s">
        <v>14</v>
      </c>
      <c r="B33" s="98" t="s">
        <v>49</v>
      </c>
      <c r="C33" s="98"/>
      <c r="D33" s="98"/>
      <c r="E33" s="98"/>
      <c r="F33" s="98"/>
      <c r="G33" s="98"/>
    </row>
    <row r="34" spans="1:7" ht="14.25" customHeight="1">
      <c r="A34" s="86"/>
      <c r="B34" s="82"/>
      <c r="C34" s="82"/>
      <c r="D34" s="82"/>
      <c r="E34" s="82"/>
      <c r="F34" s="82"/>
      <c r="G34" s="82"/>
    </row>
    <row r="35" spans="1:7" ht="15.75">
      <c r="A35" s="83" t="s">
        <v>12</v>
      </c>
      <c r="B35" s="109" t="s">
        <v>13</v>
      </c>
      <c r="C35" s="109"/>
      <c r="D35" s="109"/>
      <c r="E35" s="109"/>
      <c r="F35" s="109"/>
      <c r="G35" s="109"/>
    </row>
    <row r="36" spans="1:7" ht="15.75">
      <c r="A36" s="83">
        <v>1</v>
      </c>
      <c r="B36" s="110" t="s">
        <v>92</v>
      </c>
      <c r="C36" s="110"/>
      <c r="D36" s="110"/>
      <c r="E36" s="110"/>
      <c r="F36" s="110"/>
      <c r="G36" s="110"/>
    </row>
    <row r="37" spans="1:7" ht="15.75">
      <c r="A37" s="83">
        <v>2</v>
      </c>
      <c r="B37" s="110" t="s">
        <v>93</v>
      </c>
      <c r="C37" s="110"/>
      <c r="D37" s="110"/>
      <c r="E37" s="110"/>
      <c r="F37" s="110"/>
      <c r="G37" s="110"/>
    </row>
    <row r="38" spans="1:7" ht="30.75" customHeight="1">
      <c r="A38" s="86"/>
      <c r="B38" s="82"/>
      <c r="C38" s="82"/>
      <c r="D38" s="82"/>
      <c r="E38" s="82"/>
      <c r="F38" s="82"/>
      <c r="G38" s="82"/>
    </row>
    <row r="39" spans="1:7" ht="15.75">
      <c r="A39" s="86" t="s">
        <v>20</v>
      </c>
      <c r="B39" s="11" t="s">
        <v>16</v>
      </c>
      <c r="C39" s="82"/>
      <c r="D39" s="82"/>
      <c r="E39" s="82"/>
      <c r="F39" s="82"/>
      <c r="G39" s="82"/>
    </row>
    <row r="40" spans="1:7" ht="15.75">
      <c r="A40" s="1"/>
      <c r="E40" s="69" t="s">
        <v>50</v>
      </c>
    </row>
    <row r="41" spans="1:7" ht="24.75" customHeight="1">
      <c r="A41" s="83" t="s">
        <v>12</v>
      </c>
      <c r="B41" s="71" t="s">
        <v>16</v>
      </c>
      <c r="C41" s="83" t="s">
        <v>17</v>
      </c>
      <c r="D41" s="83" t="s">
        <v>18</v>
      </c>
      <c r="E41" s="83" t="s">
        <v>19</v>
      </c>
    </row>
    <row r="42" spans="1:7" ht="15.75">
      <c r="A42" s="83">
        <v>1</v>
      </c>
      <c r="B42" s="83">
        <v>2</v>
      </c>
      <c r="C42" s="83">
        <v>3</v>
      </c>
      <c r="D42" s="83">
        <v>4</v>
      </c>
      <c r="E42" s="83">
        <v>5</v>
      </c>
    </row>
    <row r="43" spans="1:7" ht="26.25" customHeight="1">
      <c r="A43" s="84">
        <v>1</v>
      </c>
      <c r="B43" s="70" t="s">
        <v>95</v>
      </c>
      <c r="C43" s="83"/>
      <c r="D43" s="48">
        <f>D44+D45</f>
        <v>200413.58000000002</v>
      </c>
      <c r="E43" s="48">
        <f>D43</f>
        <v>200413.58000000002</v>
      </c>
    </row>
    <row r="44" spans="1:7" ht="15.75">
      <c r="A44" s="83"/>
      <c r="B44" s="40" t="s">
        <v>96</v>
      </c>
      <c r="C44" s="83"/>
      <c r="D44" s="41">
        <f>'[1]22.01.2020'!$D$6</f>
        <v>120000</v>
      </c>
      <c r="E44" s="41">
        <f>C44+D44</f>
        <v>120000</v>
      </c>
    </row>
    <row r="45" spans="1:7" ht="15.75">
      <c r="A45" s="83"/>
      <c r="B45" s="40" t="s">
        <v>97</v>
      </c>
      <c r="C45" s="83"/>
      <c r="D45" s="45">
        <f>'[1]22.01.2020'!$D$7</f>
        <v>80413.58</v>
      </c>
      <c r="E45" s="45">
        <f>D45</f>
        <v>80413.58</v>
      </c>
    </row>
    <row r="46" spans="1:7" ht="35.25" customHeight="1">
      <c r="A46" s="84">
        <v>2</v>
      </c>
      <c r="B46" s="112" t="s">
        <v>98</v>
      </c>
      <c r="C46" s="113"/>
      <c r="D46" s="41"/>
      <c r="E46" s="41"/>
    </row>
    <row r="47" spans="1:7" ht="17.25" customHeight="1">
      <c r="A47" s="83"/>
      <c r="B47" s="112" t="s">
        <v>99</v>
      </c>
      <c r="C47" s="113"/>
      <c r="D47" s="47">
        <f>D48+D49+D50+D51+D52</f>
        <v>2264000</v>
      </c>
      <c r="E47" s="47">
        <f>E48+E49+E50+E51+E52</f>
        <v>2264000</v>
      </c>
    </row>
    <row r="48" spans="1:7" ht="63.75">
      <c r="A48" s="83"/>
      <c r="B48" s="46" t="s">
        <v>158</v>
      </c>
      <c r="C48" s="83"/>
      <c r="D48" s="41">
        <f>'[1]22.01.2020'!$D$10</f>
        <v>250000</v>
      </c>
      <c r="E48" s="41">
        <f>D48</f>
        <v>250000</v>
      </c>
    </row>
    <row r="49" spans="1:7" ht="54" customHeight="1">
      <c r="A49" s="83"/>
      <c r="B49" s="46" t="s">
        <v>100</v>
      </c>
      <c r="C49" s="83"/>
      <c r="D49" s="41">
        <f>'[1]22.01.2020'!$D$11</f>
        <v>500000</v>
      </c>
      <c r="E49" s="41">
        <f>D49</f>
        <v>500000</v>
      </c>
    </row>
    <row r="50" spans="1:7" ht="30" customHeight="1">
      <c r="A50" s="83"/>
      <c r="B50" s="46" t="s">
        <v>101</v>
      </c>
      <c r="C50" s="83"/>
      <c r="D50" s="41">
        <f>'[1]22.01.2020'!$D$12</f>
        <v>657793</v>
      </c>
      <c r="E50" s="41">
        <f>D50</f>
        <v>657793</v>
      </c>
    </row>
    <row r="51" spans="1:7" ht="32.25" customHeight="1">
      <c r="A51" s="83"/>
      <c r="B51" s="46" t="s">
        <v>102</v>
      </c>
      <c r="C51" s="83"/>
      <c r="D51" s="41">
        <f>'[1]22.01.2020'!$D$13</f>
        <v>356207</v>
      </c>
      <c r="E51" s="41">
        <f>D51</f>
        <v>356207</v>
      </c>
    </row>
    <row r="52" spans="1:7" ht="57.75" customHeight="1">
      <c r="A52" s="83"/>
      <c r="B52" s="46" t="s">
        <v>103</v>
      </c>
      <c r="C52" s="83"/>
      <c r="D52" s="41">
        <f>'[1]22.01.2020'!$D$14</f>
        <v>500000</v>
      </c>
      <c r="E52" s="41">
        <f>D52</f>
        <v>500000</v>
      </c>
    </row>
    <row r="53" spans="1:7" ht="21.75" customHeight="1">
      <c r="A53" s="83"/>
      <c r="B53" s="122" t="s">
        <v>104</v>
      </c>
      <c r="C53" s="123"/>
      <c r="D53" s="47">
        <f>D54+D55</f>
        <v>765000</v>
      </c>
      <c r="E53" s="47">
        <f>E54+E55</f>
        <v>765000</v>
      </c>
    </row>
    <row r="54" spans="1:7" ht="51">
      <c r="A54" s="83"/>
      <c r="B54" s="46" t="s">
        <v>105</v>
      </c>
      <c r="C54" s="83"/>
      <c r="D54" s="41">
        <f>'[1]22.01.2020'!$D$15</f>
        <v>295000</v>
      </c>
      <c r="E54" s="41">
        <f>D54</f>
        <v>295000</v>
      </c>
    </row>
    <row r="55" spans="1:7" ht="51">
      <c r="A55" s="83"/>
      <c r="B55" s="46" t="s">
        <v>106</v>
      </c>
      <c r="C55" s="83"/>
      <c r="D55" s="41">
        <f>'[1]22.01.2020'!$D$16</f>
        <v>470000</v>
      </c>
      <c r="E55" s="41">
        <f>D55</f>
        <v>470000</v>
      </c>
    </row>
    <row r="56" spans="1:7" ht="15.75">
      <c r="A56" s="83"/>
      <c r="B56" s="49" t="s">
        <v>107</v>
      </c>
      <c r="C56" s="83"/>
      <c r="D56" s="47">
        <f>D57</f>
        <v>105000</v>
      </c>
      <c r="E56" s="47">
        <f>E57</f>
        <v>105000</v>
      </c>
    </row>
    <row r="57" spans="1:7" ht="63.75">
      <c r="A57" s="83"/>
      <c r="B57" s="46" t="s">
        <v>108</v>
      </c>
      <c r="C57" s="83"/>
      <c r="D57" s="41">
        <f>'[1]22.01.2020'!$D$9</f>
        <v>105000</v>
      </c>
      <c r="E57" s="41">
        <f>D57</f>
        <v>105000</v>
      </c>
    </row>
    <row r="58" spans="1:7" ht="17.25" customHeight="1">
      <c r="A58" s="118" t="s">
        <v>19</v>
      </c>
      <c r="B58" s="118"/>
      <c r="C58" s="84"/>
      <c r="D58" s="48">
        <f>D43+D47+D53+D56</f>
        <v>3334413.58</v>
      </c>
      <c r="E58" s="48">
        <f>C58+D58</f>
        <v>3334413.58</v>
      </c>
    </row>
    <row r="59" spans="1:7" ht="84.75" customHeight="1">
      <c r="A59" s="1"/>
    </row>
    <row r="60" spans="1:7" ht="15.75">
      <c r="A60" s="119" t="s">
        <v>23</v>
      </c>
      <c r="B60" s="102" t="s">
        <v>21</v>
      </c>
      <c r="C60" s="102"/>
      <c r="D60" s="102"/>
      <c r="E60" s="102"/>
      <c r="F60" s="102"/>
      <c r="G60" s="102"/>
    </row>
    <row r="61" spans="1:7" ht="9" customHeight="1">
      <c r="A61" s="119"/>
    </row>
    <row r="62" spans="1:7" ht="15.75">
      <c r="A62" s="1"/>
      <c r="E62" s="72" t="s">
        <v>15</v>
      </c>
    </row>
    <row r="63" spans="1:7" ht="31.5">
      <c r="A63" s="83" t="s">
        <v>12</v>
      </c>
      <c r="B63" s="83" t="s">
        <v>22</v>
      </c>
      <c r="C63" s="83" t="s">
        <v>17</v>
      </c>
      <c r="D63" s="83" t="s">
        <v>18</v>
      </c>
      <c r="E63" s="83" t="s">
        <v>19</v>
      </c>
    </row>
    <row r="64" spans="1:7" ht="15.75">
      <c r="A64" s="83">
        <v>1</v>
      </c>
      <c r="B64" s="83">
        <v>2</v>
      </c>
      <c r="C64" s="83">
        <v>3</v>
      </c>
      <c r="D64" s="83">
        <v>4</v>
      </c>
      <c r="E64" s="83">
        <v>5</v>
      </c>
    </row>
    <row r="65" spans="1:7" ht="42" customHeight="1">
      <c r="A65" s="83">
        <v>1</v>
      </c>
      <c r="B65" s="42" t="s">
        <v>94</v>
      </c>
      <c r="C65" s="5"/>
      <c r="D65" s="43">
        <v>3334413.58</v>
      </c>
      <c r="E65" s="43">
        <f>D65</f>
        <v>3334413.58</v>
      </c>
    </row>
    <row r="66" spans="1:7" ht="15.75">
      <c r="A66" s="118" t="s">
        <v>19</v>
      </c>
      <c r="B66" s="118"/>
      <c r="C66" s="50"/>
      <c r="D66" s="51">
        <f>SUM(D65:D65)</f>
        <v>3334413.58</v>
      </c>
      <c r="E66" s="51">
        <f>SUM(E65:E65)</f>
        <v>3334413.58</v>
      </c>
    </row>
    <row r="67" spans="1:7" ht="26.25" customHeight="1">
      <c r="A67" s="1"/>
    </row>
    <row r="68" spans="1:7" ht="15.75">
      <c r="A68" s="86" t="s">
        <v>51</v>
      </c>
      <c r="B68" s="102" t="s">
        <v>24</v>
      </c>
      <c r="C68" s="102"/>
      <c r="D68" s="102"/>
      <c r="E68" s="102"/>
      <c r="F68" s="102"/>
      <c r="G68" s="102"/>
    </row>
    <row r="69" spans="1:7" ht="15.75">
      <c r="A69" s="1"/>
    </row>
    <row r="70" spans="1:7" ht="26.25" customHeight="1">
      <c r="A70" s="83" t="s">
        <v>12</v>
      </c>
      <c r="B70" s="83" t="s">
        <v>25</v>
      </c>
      <c r="C70" s="83" t="s">
        <v>26</v>
      </c>
      <c r="D70" s="83" t="s">
        <v>27</v>
      </c>
      <c r="E70" s="83" t="s">
        <v>17</v>
      </c>
      <c r="F70" s="83" t="s">
        <v>18</v>
      </c>
      <c r="G70" s="83" t="s">
        <v>19</v>
      </c>
    </row>
    <row r="71" spans="1:7" ht="15.75">
      <c r="A71" s="83">
        <v>1</v>
      </c>
      <c r="B71" s="83">
        <v>2</v>
      </c>
      <c r="C71" s="83">
        <v>3</v>
      </c>
      <c r="D71" s="83">
        <v>4</v>
      </c>
      <c r="E71" s="83">
        <v>5</v>
      </c>
      <c r="F71" s="83">
        <v>6</v>
      </c>
      <c r="G71" s="83">
        <v>7</v>
      </c>
    </row>
    <row r="72" spans="1:7" ht="28.5">
      <c r="A72" s="84">
        <v>1</v>
      </c>
      <c r="B72" s="87" t="s">
        <v>95</v>
      </c>
      <c r="C72" s="83" t="s">
        <v>117</v>
      </c>
      <c r="D72" s="52" t="s">
        <v>159</v>
      </c>
      <c r="E72" s="83"/>
      <c r="F72" s="48">
        <f>F73+F83</f>
        <v>200413.58000000002</v>
      </c>
      <c r="G72" s="48">
        <f>F72</f>
        <v>200413.58000000002</v>
      </c>
    </row>
    <row r="73" spans="1:7" ht="15.75">
      <c r="A73" s="83"/>
      <c r="B73" s="59" t="s">
        <v>96</v>
      </c>
      <c r="C73" s="52"/>
      <c r="D73" s="52"/>
      <c r="E73" s="83"/>
      <c r="F73" s="47">
        <f>F75</f>
        <v>120000</v>
      </c>
      <c r="G73" s="47">
        <f>F73</f>
        <v>120000</v>
      </c>
    </row>
    <row r="74" spans="1:7" ht="15.75">
      <c r="A74" s="83">
        <v>1</v>
      </c>
      <c r="B74" s="53" t="s">
        <v>28</v>
      </c>
      <c r="C74" s="52" t="s">
        <v>109</v>
      </c>
      <c r="D74" s="52" t="s">
        <v>109</v>
      </c>
      <c r="E74" s="83"/>
      <c r="F74" s="83"/>
      <c r="G74" s="83"/>
    </row>
    <row r="75" spans="1:7" ht="30">
      <c r="A75" s="83"/>
      <c r="B75" s="54" t="s">
        <v>110</v>
      </c>
      <c r="C75" s="52" t="s">
        <v>131</v>
      </c>
      <c r="D75" s="52" t="s">
        <v>159</v>
      </c>
      <c r="E75" s="83"/>
      <c r="F75" s="57">
        <v>120000</v>
      </c>
      <c r="G75" s="41">
        <f>F75</f>
        <v>120000</v>
      </c>
    </row>
    <row r="76" spans="1:7" ht="15.75">
      <c r="A76" s="83"/>
      <c r="B76" s="60" t="s">
        <v>111</v>
      </c>
      <c r="C76" s="56" t="s">
        <v>112</v>
      </c>
      <c r="D76" s="55" t="s">
        <v>113</v>
      </c>
      <c r="E76" s="83"/>
      <c r="F76" s="57">
        <v>18800</v>
      </c>
      <c r="G76" s="41">
        <f>F76</f>
        <v>18800</v>
      </c>
    </row>
    <row r="77" spans="1:7" ht="15.75">
      <c r="A77" s="83">
        <v>2</v>
      </c>
      <c r="B77" s="53" t="s">
        <v>29</v>
      </c>
      <c r="C77" s="52" t="s">
        <v>109</v>
      </c>
      <c r="D77" s="52" t="s">
        <v>109</v>
      </c>
      <c r="E77" s="83"/>
      <c r="F77" s="52" t="s">
        <v>109</v>
      </c>
      <c r="G77" s="83"/>
    </row>
    <row r="78" spans="1:7" ht="30">
      <c r="A78" s="83"/>
      <c r="B78" s="54" t="s">
        <v>114</v>
      </c>
      <c r="C78" s="56" t="s">
        <v>112</v>
      </c>
      <c r="D78" s="52" t="s">
        <v>115</v>
      </c>
      <c r="E78" s="83"/>
      <c r="F78" s="57">
        <v>2400</v>
      </c>
      <c r="G78" s="41">
        <f>F78</f>
        <v>2400</v>
      </c>
    </row>
    <row r="79" spans="1:7" ht="15.75">
      <c r="A79" s="83">
        <v>3</v>
      </c>
      <c r="B79" s="53" t="s">
        <v>30</v>
      </c>
      <c r="C79" s="52" t="s">
        <v>109</v>
      </c>
      <c r="D79" s="52" t="s">
        <v>109</v>
      </c>
      <c r="E79" s="83"/>
      <c r="F79" s="52" t="s">
        <v>109</v>
      </c>
      <c r="G79" s="83"/>
    </row>
    <row r="80" spans="1:7" ht="15.75">
      <c r="A80" s="83"/>
      <c r="B80" s="60" t="s">
        <v>116</v>
      </c>
      <c r="C80" s="52" t="s">
        <v>117</v>
      </c>
      <c r="D80" s="52" t="s">
        <v>118</v>
      </c>
      <c r="E80" s="83"/>
      <c r="F80" s="52">
        <f>F75/F78</f>
        <v>50</v>
      </c>
      <c r="G80" s="41">
        <f>F80</f>
        <v>50</v>
      </c>
    </row>
    <row r="81" spans="1:7" ht="15.75">
      <c r="A81" s="83">
        <v>4</v>
      </c>
      <c r="B81" s="53" t="s">
        <v>31</v>
      </c>
      <c r="C81" s="52" t="s">
        <v>109</v>
      </c>
      <c r="D81" s="52" t="s">
        <v>109</v>
      </c>
      <c r="E81" s="83"/>
      <c r="F81" s="52" t="s">
        <v>109</v>
      </c>
      <c r="G81" s="83"/>
    </row>
    <row r="82" spans="1:7" ht="30">
      <c r="A82" s="83"/>
      <c r="B82" s="54" t="s">
        <v>119</v>
      </c>
      <c r="C82" s="52" t="s">
        <v>120</v>
      </c>
      <c r="D82" s="52" t="s">
        <v>118</v>
      </c>
      <c r="E82" s="83"/>
      <c r="F82" s="58">
        <f>F78/F76*100</f>
        <v>12.76595744680851</v>
      </c>
      <c r="G82" s="45">
        <f>F82</f>
        <v>12.76595744680851</v>
      </c>
    </row>
    <row r="83" spans="1:7" ht="21.75" customHeight="1">
      <c r="A83" s="83"/>
      <c r="B83" s="115" t="s">
        <v>126</v>
      </c>
      <c r="C83" s="113"/>
      <c r="D83" s="52"/>
      <c r="E83" s="83"/>
      <c r="F83" s="66">
        <f>F85</f>
        <v>80413.58</v>
      </c>
      <c r="G83" s="48">
        <f>F83</f>
        <v>80413.58</v>
      </c>
    </row>
    <row r="84" spans="1:7" ht="15.75">
      <c r="A84" s="83">
        <v>1</v>
      </c>
      <c r="B84" s="53" t="s">
        <v>28</v>
      </c>
      <c r="C84" s="52"/>
      <c r="D84" s="52"/>
      <c r="E84" s="83"/>
      <c r="F84" s="52"/>
      <c r="G84" s="83"/>
    </row>
    <row r="85" spans="1:7" ht="15.75">
      <c r="A85" s="83"/>
      <c r="B85" s="60" t="s">
        <v>121</v>
      </c>
      <c r="C85" s="52" t="s">
        <v>117</v>
      </c>
      <c r="D85" s="52" t="s">
        <v>115</v>
      </c>
      <c r="E85" s="83"/>
      <c r="F85" s="58">
        <f>'[1]22.01.2020'!$D$7</f>
        <v>80413.58</v>
      </c>
      <c r="G85" s="45">
        <f>F85</f>
        <v>80413.58</v>
      </c>
    </row>
    <row r="86" spans="1:7" ht="15.75">
      <c r="A86" s="83">
        <v>2</v>
      </c>
      <c r="B86" s="53" t="s">
        <v>29</v>
      </c>
      <c r="C86" s="52"/>
      <c r="D86" s="52"/>
      <c r="E86" s="83"/>
      <c r="F86" s="52"/>
      <c r="G86" s="83"/>
    </row>
    <row r="87" spans="1:7" ht="15.75">
      <c r="A87" s="83"/>
      <c r="B87" s="81" t="s">
        <v>122</v>
      </c>
      <c r="C87" s="52" t="s">
        <v>123</v>
      </c>
      <c r="D87" s="52" t="s">
        <v>115</v>
      </c>
      <c r="E87" s="83"/>
      <c r="F87" s="52">
        <v>28</v>
      </c>
      <c r="G87" s="45">
        <f>F87</f>
        <v>28</v>
      </c>
    </row>
    <row r="88" spans="1:7" ht="15.75">
      <c r="A88" s="83">
        <v>3</v>
      </c>
      <c r="B88" s="53" t="s">
        <v>30</v>
      </c>
      <c r="C88" s="74"/>
      <c r="D88" s="52"/>
      <c r="E88" s="83"/>
      <c r="F88" s="52"/>
      <c r="G88" s="83"/>
    </row>
    <row r="89" spans="1:7" ht="30">
      <c r="A89" s="5"/>
      <c r="B89" s="54" t="s">
        <v>124</v>
      </c>
      <c r="C89" s="52" t="s">
        <v>117</v>
      </c>
      <c r="D89" s="52" t="s">
        <v>118</v>
      </c>
      <c r="E89" s="83"/>
      <c r="F89" s="58">
        <f>F85/F87</f>
        <v>2871.9135714285717</v>
      </c>
      <c r="G89" s="45">
        <f>F89</f>
        <v>2871.9135714285717</v>
      </c>
    </row>
    <row r="90" spans="1:7" ht="15.75">
      <c r="A90" s="83">
        <v>4</v>
      </c>
      <c r="B90" s="53" t="s">
        <v>31</v>
      </c>
      <c r="C90" s="52"/>
      <c r="D90" s="52"/>
      <c r="E90" s="83"/>
      <c r="F90" s="52"/>
      <c r="G90" s="83"/>
    </row>
    <row r="91" spans="1:7" ht="15.75">
      <c r="A91" s="83"/>
      <c r="B91" s="60" t="s">
        <v>125</v>
      </c>
      <c r="C91" s="52" t="s">
        <v>117</v>
      </c>
      <c r="D91" s="52" t="s">
        <v>118</v>
      </c>
      <c r="E91" s="83"/>
      <c r="F91" s="58">
        <f>F85</f>
        <v>80413.58</v>
      </c>
      <c r="G91" s="45">
        <f>F91</f>
        <v>80413.58</v>
      </c>
    </row>
    <row r="92" spans="1:7" ht="36" customHeight="1">
      <c r="A92" s="84">
        <v>2</v>
      </c>
      <c r="B92" s="111" t="s">
        <v>98</v>
      </c>
      <c r="C92" s="111"/>
      <c r="D92" s="52"/>
      <c r="E92" s="83"/>
      <c r="F92" s="58"/>
      <c r="G92" s="45"/>
    </row>
    <row r="93" spans="1:7" ht="27" customHeight="1">
      <c r="A93" s="83"/>
      <c r="B93" s="49" t="s">
        <v>99</v>
      </c>
      <c r="C93" s="52" t="s">
        <v>117</v>
      </c>
      <c r="D93" s="52" t="s">
        <v>159</v>
      </c>
      <c r="E93" s="83"/>
      <c r="F93" s="66">
        <f>F94+F103+F114+F123+F134</f>
        <v>2264000</v>
      </c>
      <c r="G93" s="48">
        <f>F93</f>
        <v>2264000</v>
      </c>
    </row>
    <row r="94" spans="1:7" ht="45.75" customHeight="1">
      <c r="A94" s="83"/>
      <c r="B94" s="114" t="s">
        <v>136</v>
      </c>
      <c r="C94" s="113"/>
      <c r="D94" s="52"/>
      <c r="E94" s="83"/>
      <c r="F94" s="65">
        <f>F96</f>
        <v>250000</v>
      </c>
      <c r="G94" s="47">
        <f>F94</f>
        <v>250000</v>
      </c>
    </row>
    <row r="95" spans="1:7" ht="15.75">
      <c r="A95" s="83">
        <v>1</v>
      </c>
      <c r="B95" s="87" t="s">
        <v>127</v>
      </c>
      <c r="C95" s="52"/>
      <c r="D95" s="52"/>
      <c r="E95" s="83"/>
      <c r="F95" s="58"/>
      <c r="G95" s="45"/>
    </row>
    <row r="96" spans="1:7" ht="27.75" customHeight="1">
      <c r="A96" s="83"/>
      <c r="B96" s="54" t="s">
        <v>128</v>
      </c>
      <c r="C96" s="55" t="s">
        <v>131</v>
      </c>
      <c r="D96" s="75" t="s">
        <v>135</v>
      </c>
      <c r="E96" s="83"/>
      <c r="F96" s="57">
        <v>250000</v>
      </c>
      <c r="G96" s="41">
        <f>F96</f>
        <v>250000</v>
      </c>
    </row>
    <row r="97" spans="1:7" ht="15.75">
      <c r="A97" s="83">
        <v>2</v>
      </c>
      <c r="B97" s="87" t="s">
        <v>129</v>
      </c>
      <c r="C97" s="62"/>
      <c r="D97" s="52"/>
      <c r="E97" s="83"/>
      <c r="F97" s="58"/>
      <c r="G97" s="45"/>
    </row>
    <row r="98" spans="1:7" ht="45">
      <c r="A98" s="83"/>
      <c r="B98" s="54" t="s">
        <v>130</v>
      </c>
      <c r="C98" s="55" t="s">
        <v>133</v>
      </c>
      <c r="D98" s="52" t="s">
        <v>132</v>
      </c>
      <c r="E98" s="83"/>
      <c r="F98" s="57">
        <v>1</v>
      </c>
      <c r="G98" s="41">
        <f>F98</f>
        <v>1</v>
      </c>
    </row>
    <row r="99" spans="1:7" ht="15.75">
      <c r="A99" s="83">
        <v>3</v>
      </c>
      <c r="B99" s="53" t="s">
        <v>30</v>
      </c>
      <c r="C99" s="52"/>
      <c r="D99" s="52"/>
      <c r="E99" s="83"/>
      <c r="F99" s="58"/>
      <c r="G99" s="45"/>
    </row>
    <row r="100" spans="1:7" ht="70.5" customHeight="1">
      <c r="A100" s="83"/>
      <c r="B100" s="63" t="s">
        <v>134</v>
      </c>
      <c r="C100" s="55" t="s">
        <v>131</v>
      </c>
      <c r="D100" s="75" t="s">
        <v>135</v>
      </c>
      <c r="E100" s="83"/>
      <c r="F100" s="57">
        <v>250000</v>
      </c>
      <c r="G100" s="41">
        <f>F100</f>
        <v>250000</v>
      </c>
    </row>
    <row r="101" spans="1:7" ht="15.75">
      <c r="A101" s="83">
        <v>4</v>
      </c>
      <c r="B101" s="64" t="s">
        <v>31</v>
      </c>
      <c r="C101" s="62"/>
      <c r="D101" s="52"/>
      <c r="E101" s="83"/>
      <c r="F101" s="58"/>
      <c r="G101" s="45"/>
    </row>
    <row r="102" spans="1:7" ht="15.75">
      <c r="A102" s="83"/>
      <c r="B102" s="63" t="s">
        <v>149</v>
      </c>
      <c r="C102" s="55" t="s">
        <v>120</v>
      </c>
      <c r="D102" s="52" t="s">
        <v>118</v>
      </c>
      <c r="E102" s="83"/>
      <c r="F102" s="57">
        <v>100</v>
      </c>
      <c r="G102" s="41">
        <v>100</v>
      </c>
    </row>
    <row r="103" spans="1:7" ht="43.5" customHeight="1">
      <c r="A103" s="83"/>
      <c r="B103" s="114" t="s">
        <v>100</v>
      </c>
      <c r="C103" s="113"/>
      <c r="D103" s="52"/>
      <c r="E103" s="83"/>
      <c r="F103" s="66">
        <f>F105</f>
        <v>500000</v>
      </c>
      <c r="G103" s="48">
        <f>F103</f>
        <v>500000</v>
      </c>
    </row>
    <row r="104" spans="1:7" ht="15.75">
      <c r="A104" s="83">
        <v>1</v>
      </c>
      <c r="B104" s="53" t="s">
        <v>28</v>
      </c>
      <c r="C104" s="52"/>
      <c r="D104" s="52"/>
      <c r="E104" s="83"/>
      <c r="F104" s="58"/>
      <c r="G104" s="45"/>
    </row>
    <row r="105" spans="1:7" ht="24.75" customHeight="1">
      <c r="A105" s="83"/>
      <c r="B105" s="63" t="s">
        <v>150</v>
      </c>
      <c r="C105" s="73" t="s">
        <v>117</v>
      </c>
      <c r="D105" s="75" t="s">
        <v>135</v>
      </c>
      <c r="E105" s="83"/>
      <c r="F105" s="57">
        <v>500000</v>
      </c>
      <c r="G105" s="41">
        <f>F105</f>
        <v>500000</v>
      </c>
    </row>
    <row r="106" spans="1:7" ht="15.75">
      <c r="A106" s="83">
        <v>2</v>
      </c>
      <c r="B106" s="53" t="s">
        <v>29</v>
      </c>
      <c r="C106" s="73"/>
      <c r="D106" s="52"/>
      <c r="E106" s="83"/>
      <c r="F106" s="58"/>
      <c r="G106" s="45"/>
    </row>
    <row r="107" spans="1:7" ht="48.75" customHeight="1">
      <c r="A107" s="83"/>
      <c r="B107" s="63" t="s">
        <v>161</v>
      </c>
      <c r="C107" s="73" t="s">
        <v>133</v>
      </c>
      <c r="D107" s="73" t="s">
        <v>137</v>
      </c>
      <c r="E107" s="83"/>
      <c r="F107" s="57">
        <v>1</v>
      </c>
      <c r="G107" s="41">
        <f>F107</f>
        <v>1</v>
      </c>
    </row>
    <row r="108" spans="1:7" ht="25.5">
      <c r="A108" s="83"/>
      <c r="B108" s="63" t="s">
        <v>143</v>
      </c>
      <c r="C108" s="73" t="s">
        <v>138</v>
      </c>
      <c r="D108" s="73" t="s">
        <v>137</v>
      </c>
      <c r="E108" s="83"/>
      <c r="F108" s="57">
        <v>172</v>
      </c>
      <c r="G108" s="41">
        <f>F108</f>
        <v>172</v>
      </c>
    </row>
    <row r="109" spans="1:7" ht="15.75">
      <c r="A109" s="83">
        <v>3</v>
      </c>
      <c r="B109" s="53" t="s">
        <v>30</v>
      </c>
      <c r="C109" s="52"/>
      <c r="D109" s="52"/>
      <c r="E109" s="83"/>
      <c r="F109" s="58"/>
      <c r="G109" s="45"/>
    </row>
    <row r="110" spans="1:7" ht="38.25">
      <c r="A110" s="83"/>
      <c r="B110" s="63" t="s">
        <v>144</v>
      </c>
      <c r="C110" s="73" t="s">
        <v>131</v>
      </c>
      <c r="D110" s="73" t="s">
        <v>118</v>
      </c>
      <c r="E110" s="83"/>
      <c r="F110" s="57">
        <v>70000</v>
      </c>
      <c r="G110" s="41">
        <f>F110</f>
        <v>70000</v>
      </c>
    </row>
    <row r="111" spans="1:7" ht="25.5">
      <c r="A111" s="83"/>
      <c r="B111" s="63" t="s">
        <v>145</v>
      </c>
      <c r="C111" s="73" t="s">
        <v>131</v>
      </c>
      <c r="D111" s="73" t="s">
        <v>118</v>
      </c>
      <c r="E111" s="83"/>
      <c r="F111" s="57">
        <v>2500</v>
      </c>
      <c r="G111" s="41">
        <f>F111</f>
        <v>2500</v>
      </c>
    </row>
    <row r="112" spans="1:7" ht="15.75">
      <c r="A112" s="83">
        <v>4</v>
      </c>
      <c r="B112" s="53" t="s">
        <v>31</v>
      </c>
      <c r="C112" s="52"/>
      <c r="D112" s="52"/>
      <c r="E112" s="83"/>
      <c r="F112" s="58"/>
      <c r="G112" s="45"/>
    </row>
    <row r="113" spans="1:7" ht="15.75">
      <c r="A113" s="83"/>
      <c r="B113" s="63" t="s">
        <v>149</v>
      </c>
      <c r="C113" s="73" t="s">
        <v>120</v>
      </c>
      <c r="D113" s="73" t="s">
        <v>118</v>
      </c>
      <c r="E113" s="83"/>
      <c r="F113" s="57">
        <v>100</v>
      </c>
      <c r="G113" s="41">
        <v>100</v>
      </c>
    </row>
    <row r="114" spans="1:7" ht="33" customHeight="1">
      <c r="A114" s="83"/>
      <c r="B114" s="114" t="s">
        <v>101</v>
      </c>
      <c r="C114" s="113"/>
      <c r="D114" s="52"/>
      <c r="E114" s="83"/>
      <c r="F114" s="66">
        <f>F116</f>
        <v>657793</v>
      </c>
      <c r="G114" s="48">
        <f>F114</f>
        <v>657793</v>
      </c>
    </row>
    <row r="115" spans="1:7" ht="15.75">
      <c r="A115" s="83">
        <v>1</v>
      </c>
      <c r="B115" s="53" t="s">
        <v>28</v>
      </c>
      <c r="C115" s="52"/>
      <c r="D115" s="52"/>
      <c r="E115" s="83"/>
      <c r="F115" s="58"/>
      <c r="G115" s="45"/>
    </row>
    <row r="116" spans="1:7" ht="25.5" customHeight="1">
      <c r="A116" s="83"/>
      <c r="B116" s="54" t="s">
        <v>121</v>
      </c>
      <c r="C116" s="52" t="s">
        <v>117</v>
      </c>
      <c r="D116" s="75" t="s">
        <v>135</v>
      </c>
      <c r="E116" s="83"/>
      <c r="F116" s="57">
        <v>657793</v>
      </c>
      <c r="G116" s="41">
        <f>F116</f>
        <v>657793</v>
      </c>
    </row>
    <row r="117" spans="1:7" ht="15.75">
      <c r="A117" s="83">
        <v>2</v>
      </c>
      <c r="B117" s="53" t="s">
        <v>29</v>
      </c>
      <c r="C117" s="52"/>
      <c r="D117" s="52"/>
      <c r="E117" s="83"/>
      <c r="F117" s="58"/>
      <c r="G117" s="45"/>
    </row>
    <row r="118" spans="1:7" ht="30">
      <c r="A118" s="83"/>
      <c r="B118" s="54" t="s">
        <v>147</v>
      </c>
      <c r="C118" s="52" t="s">
        <v>112</v>
      </c>
      <c r="D118" s="52" t="s">
        <v>132</v>
      </c>
      <c r="E118" s="83"/>
      <c r="F118" s="58">
        <f>F116/F120</f>
        <v>263.11720000000003</v>
      </c>
      <c r="G118" s="45">
        <f>F118</f>
        <v>263.11720000000003</v>
      </c>
    </row>
    <row r="119" spans="1:7" ht="15.75">
      <c r="A119" s="83">
        <v>3</v>
      </c>
      <c r="B119" s="53" t="s">
        <v>30</v>
      </c>
      <c r="C119" s="52"/>
      <c r="D119" s="52"/>
      <c r="E119" s="83"/>
      <c r="F119" s="58"/>
      <c r="G119" s="45"/>
    </row>
    <row r="120" spans="1:7" ht="30">
      <c r="A120" s="83"/>
      <c r="B120" s="54" t="s">
        <v>148</v>
      </c>
      <c r="C120" s="52" t="s">
        <v>117</v>
      </c>
      <c r="D120" s="52" t="s">
        <v>118</v>
      </c>
      <c r="E120" s="83"/>
      <c r="F120" s="57">
        <v>2500</v>
      </c>
      <c r="G120" s="41">
        <f>F120</f>
        <v>2500</v>
      </c>
    </row>
    <row r="121" spans="1:7" ht="15.75">
      <c r="A121" s="83">
        <v>4</v>
      </c>
      <c r="B121" s="53" t="s">
        <v>31</v>
      </c>
      <c r="C121" s="52"/>
      <c r="D121" s="52"/>
      <c r="E121" s="83"/>
      <c r="F121" s="58"/>
      <c r="G121" s="45"/>
    </row>
    <row r="122" spans="1:7" ht="15.75">
      <c r="A122" s="83"/>
      <c r="B122" s="60" t="s">
        <v>141</v>
      </c>
      <c r="C122" s="52" t="s">
        <v>120</v>
      </c>
      <c r="D122" s="52" t="s">
        <v>118</v>
      </c>
      <c r="E122" s="83"/>
      <c r="F122" s="57">
        <v>100</v>
      </c>
      <c r="G122" s="41">
        <f>F122</f>
        <v>100</v>
      </c>
    </row>
    <row r="123" spans="1:7" ht="33.75" customHeight="1">
      <c r="A123" s="83"/>
      <c r="B123" s="114" t="s">
        <v>102</v>
      </c>
      <c r="C123" s="113"/>
      <c r="D123" s="52"/>
      <c r="E123" s="83"/>
      <c r="F123" s="65">
        <f>F125</f>
        <v>356207</v>
      </c>
      <c r="G123" s="47">
        <f>F123</f>
        <v>356207</v>
      </c>
    </row>
    <row r="124" spans="1:7" ht="15.75">
      <c r="A124" s="83">
        <v>1</v>
      </c>
      <c r="B124" s="53" t="s">
        <v>28</v>
      </c>
      <c r="C124" s="52"/>
      <c r="D124" s="52"/>
      <c r="E124" s="83"/>
      <c r="F124" s="57"/>
      <c r="G124" s="41"/>
    </row>
    <row r="125" spans="1:7" ht="24.75" customHeight="1">
      <c r="A125" s="83"/>
      <c r="B125" s="54" t="s">
        <v>150</v>
      </c>
      <c r="C125" s="52" t="s">
        <v>117</v>
      </c>
      <c r="D125" s="75" t="s">
        <v>135</v>
      </c>
      <c r="E125" s="83"/>
      <c r="F125" s="57">
        <f>'[1]22.01.2020'!$D$13</f>
        <v>356207</v>
      </c>
      <c r="G125" s="41">
        <f>F125</f>
        <v>356207</v>
      </c>
    </row>
    <row r="126" spans="1:7" ht="15.75">
      <c r="A126" s="83">
        <v>2</v>
      </c>
      <c r="B126" s="53" t="s">
        <v>29</v>
      </c>
      <c r="C126" s="52"/>
      <c r="D126" s="52"/>
      <c r="E126" s="83"/>
      <c r="F126" s="57"/>
      <c r="G126" s="41"/>
    </row>
    <row r="127" spans="1:7" ht="41.25" customHeight="1">
      <c r="A127" s="83"/>
      <c r="B127" s="63" t="s">
        <v>161</v>
      </c>
      <c r="C127" s="73" t="s">
        <v>133</v>
      </c>
      <c r="D127" s="73" t="s">
        <v>137</v>
      </c>
      <c r="E127" s="83"/>
      <c r="F127" s="57">
        <v>1</v>
      </c>
      <c r="G127" s="41">
        <f>F127</f>
        <v>1</v>
      </c>
    </row>
    <row r="128" spans="1:7" ht="30.75" customHeight="1">
      <c r="A128" s="83"/>
      <c r="B128" s="63" t="s">
        <v>143</v>
      </c>
      <c r="C128" s="73" t="s">
        <v>138</v>
      </c>
      <c r="D128" s="73" t="s">
        <v>137</v>
      </c>
      <c r="E128" s="83"/>
      <c r="F128" s="57">
        <f>(F125-F130)/F131</f>
        <v>114.4828</v>
      </c>
      <c r="G128" s="41">
        <f>F128</f>
        <v>114.4828</v>
      </c>
    </row>
    <row r="129" spans="1:7" ht="15.75">
      <c r="A129" s="83">
        <v>3</v>
      </c>
      <c r="B129" s="53" t="s">
        <v>30</v>
      </c>
      <c r="C129" s="52"/>
      <c r="D129" s="52"/>
      <c r="E129" s="83"/>
      <c r="F129" s="57"/>
      <c r="G129" s="41"/>
    </row>
    <row r="130" spans="1:7" ht="41.25" customHeight="1">
      <c r="A130" s="83"/>
      <c r="B130" s="63" t="s">
        <v>144</v>
      </c>
      <c r="C130" s="73" t="s">
        <v>131</v>
      </c>
      <c r="D130" s="73" t="s">
        <v>118</v>
      </c>
      <c r="E130" s="83"/>
      <c r="F130" s="57">
        <v>70000</v>
      </c>
      <c r="G130" s="41">
        <f>F130</f>
        <v>70000</v>
      </c>
    </row>
    <row r="131" spans="1:7" ht="30" customHeight="1">
      <c r="A131" s="83"/>
      <c r="B131" s="63" t="s">
        <v>145</v>
      </c>
      <c r="C131" s="73" t="s">
        <v>131</v>
      </c>
      <c r="D131" s="73" t="s">
        <v>118</v>
      </c>
      <c r="E131" s="83"/>
      <c r="F131" s="57">
        <v>2500</v>
      </c>
      <c r="G131" s="41">
        <f>F131</f>
        <v>2500</v>
      </c>
    </row>
    <row r="132" spans="1:7" ht="15.75">
      <c r="A132" s="83">
        <v>4</v>
      </c>
      <c r="B132" s="53" t="s">
        <v>31</v>
      </c>
      <c r="C132" s="52"/>
      <c r="D132" s="52"/>
      <c r="E132" s="83"/>
      <c r="F132" s="57"/>
      <c r="G132" s="41"/>
    </row>
    <row r="133" spans="1:7" ht="15.75">
      <c r="A133" s="83"/>
      <c r="B133" s="60" t="s">
        <v>141</v>
      </c>
      <c r="C133" s="52" t="s">
        <v>120</v>
      </c>
      <c r="D133" s="52" t="s">
        <v>118</v>
      </c>
      <c r="E133" s="83"/>
      <c r="F133" s="57">
        <v>100</v>
      </c>
      <c r="G133" s="41">
        <v>100</v>
      </c>
    </row>
    <row r="134" spans="1:7" ht="45.75" customHeight="1">
      <c r="A134" s="83"/>
      <c r="B134" s="128" t="s">
        <v>103</v>
      </c>
      <c r="C134" s="113"/>
      <c r="D134" s="52"/>
      <c r="E134" s="83"/>
      <c r="F134" s="65">
        <f>F136</f>
        <v>500000</v>
      </c>
      <c r="G134" s="47">
        <f>F134</f>
        <v>500000</v>
      </c>
    </row>
    <row r="135" spans="1:7" ht="15.75">
      <c r="A135" s="83">
        <v>1</v>
      </c>
      <c r="B135" s="53" t="s">
        <v>28</v>
      </c>
      <c r="C135" s="52"/>
      <c r="D135" s="52"/>
      <c r="E135" s="83"/>
      <c r="F135" s="57"/>
      <c r="G135" s="41"/>
    </row>
    <row r="136" spans="1:7" ht="24" customHeight="1">
      <c r="A136" s="83"/>
      <c r="B136" s="54" t="s">
        <v>121</v>
      </c>
      <c r="C136" s="52" t="s">
        <v>117</v>
      </c>
      <c r="D136" s="75" t="s">
        <v>135</v>
      </c>
      <c r="E136" s="83"/>
      <c r="F136" s="57">
        <v>500000</v>
      </c>
      <c r="G136" s="41">
        <f>F136</f>
        <v>500000</v>
      </c>
    </row>
    <row r="137" spans="1:7" ht="15.75">
      <c r="A137" s="83">
        <v>2</v>
      </c>
      <c r="B137" s="53" t="s">
        <v>29</v>
      </c>
      <c r="C137" s="52"/>
      <c r="D137" s="52"/>
      <c r="E137" s="83"/>
      <c r="F137" s="57"/>
      <c r="G137" s="41"/>
    </row>
    <row r="138" spans="1:7" ht="38.25">
      <c r="A138" s="83"/>
      <c r="B138" s="63" t="s">
        <v>161</v>
      </c>
      <c r="C138" s="73" t="s">
        <v>133</v>
      </c>
      <c r="D138" s="73" t="s">
        <v>137</v>
      </c>
      <c r="E138" s="83"/>
      <c r="F138" s="57">
        <v>1</v>
      </c>
      <c r="G138" s="41">
        <f>F138</f>
        <v>1</v>
      </c>
    </row>
    <row r="139" spans="1:7" ht="25.5">
      <c r="A139" s="83"/>
      <c r="B139" s="63" t="s">
        <v>143</v>
      </c>
      <c r="C139" s="73" t="s">
        <v>138</v>
      </c>
      <c r="D139" s="73" t="s">
        <v>137</v>
      </c>
      <c r="E139" s="83"/>
      <c r="F139" s="57">
        <f>(F136-F141)/F142</f>
        <v>172</v>
      </c>
      <c r="G139" s="41">
        <f>F139</f>
        <v>172</v>
      </c>
    </row>
    <row r="140" spans="1:7" ht="15.75">
      <c r="A140" s="83">
        <v>3</v>
      </c>
      <c r="B140" s="53" t="s">
        <v>30</v>
      </c>
      <c r="C140" s="52"/>
      <c r="D140" s="52"/>
      <c r="E140" s="83"/>
      <c r="F140" s="57"/>
      <c r="G140" s="41"/>
    </row>
    <row r="141" spans="1:7" ht="38.25">
      <c r="A141" s="83"/>
      <c r="B141" s="63" t="s">
        <v>144</v>
      </c>
      <c r="C141" s="73" t="s">
        <v>131</v>
      </c>
      <c r="D141" s="73" t="s">
        <v>118</v>
      </c>
      <c r="E141" s="83"/>
      <c r="F141" s="57">
        <v>70000</v>
      </c>
      <c r="G141" s="41">
        <f>F141</f>
        <v>70000</v>
      </c>
    </row>
    <row r="142" spans="1:7" ht="25.5">
      <c r="A142" s="83"/>
      <c r="B142" s="63" t="s">
        <v>145</v>
      </c>
      <c r="C142" s="73" t="s">
        <v>131</v>
      </c>
      <c r="D142" s="73" t="s">
        <v>118</v>
      </c>
      <c r="E142" s="83"/>
      <c r="F142" s="57">
        <v>2500</v>
      </c>
      <c r="G142" s="41">
        <f>F142</f>
        <v>2500</v>
      </c>
    </row>
    <row r="143" spans="1:7" ht="15.75">
      <c r="A143" s="83">
        <v>4</v>
      </c>
      <c r="B143" s="53" t="s">
        <v>31</v>
      </c>
      <c r="C143" s="52"/>
      <c r="D143" s="52"/>
      <c r="E143" s="83"/>
      <c r="F143" s="57"/>
      <c r="G143" s="41"/>
    </row>
    <row r="144" spans="1:7" ht="15.75">
      <c r="A144" s="83"/>
      <c r="B144" s="60" t="s">
        <v>141</v>
      </c>
      <c r="C144" s="52" t="s">
        <v>120</v>
      </c>
      <c r="D144" s="52" t="s">
        <v>118</v>
      </c>
      <c r="E144" s="83"/>
      <c r="F144" s="57">
        <v>100</v>
      </c>
      <c r="G144" s="41">
        <f>F144</f>
        <v>100</v>
      </c>
    </row>
    <row r="145" spans="1:7" ht="33.75" customHeight="1">
      <c r="A145" s="83"/>
      <c r="B145" s="85" t="s">
        <v>104</v>
      </c>
      <c r="C145" s="73" t="s">
        <v>131</v>
      </c>
      <c r="D145" s="52" t="s">
        <v>159</v>
      </c>
      <c r="E145" s="83"/>
      <c r="F145" s="65">
        <f>F146+F157</f>
        <v>765000</v>
      </c>
      <c r="G145" s="47">
        <f>F145</f>
        <v>765000</v>
      </c>
    </row>
    <row r="146" spans="1:7" ht="39.75" customHeight="1">
      <c r="A146" s="83"/>
      <c r="B146" s="128" t="s">
        <v>105</v>
      </c>
      <c r="C146" s="113"/>
      <c r="D146" s="52"/>
      <c r="E146" s="83"/>
      <c r="F146" s="65">
        <f>F148</f>
        <v>295000</v>
      </c>
      <c r="G146" s="47">
        <f>F146</f>
        <v>295000</v>
      </c>
    </row>
    <row r="147" spans="1:7" ht="15.75">
      <c r="A147" s="83">
        <v>1</v>
      </c>
      <c r="B147" s="53" t="s">
        <v>28</v>
      </c>
      <c r="C147" s="52"/>
      <c r="D147" s="52"/>
      <c r="E147" s="83"/>
      <c r="F147" s="57"/>
      <c r="G147" s="41"/>
    </row>
    <row r="148" spans="1:7" ht="27.75" customHeight="1">
      <c r="A148" s="83"/>
      <c r="B148" s="60" t="s">
        <v>128</v>
      </c>
      <c r="C148" s="52" t="s">
        <v>117</v>
      </c>
      <c r="D148" s="75" t="s">
        <v>135</v>
      </c>
      <c r="E148" s="83"/>
      <c r="F148" s="57">
        <v>295000</v>
      </c>
      <c r="G148" s="41">
        <f>F148</f>
        <v>295000</v>
      </c>
    </row>
    <row r="149" spans="1:7" ht="15.75">
      <c r="A149" s="83">
        <v>2</v>
      </c>
      <c r="B149" s="53" t="s">
        <v>29</v>
      </c>
      <c r="C149" s="52"/>
      <c r="D149" s="52"/>
      <c r="E149" s="83"/>
      <c r="F149" s="57"/>
      <c r="G149" s="41"/>
    </row>
    <row r="150" spans="1:7" ht="43.5" customHeight="1">
      <c r="A150" s="83"/>
      <c r="B150" s="54" t="s">
        <v>139</v>
      </c>
      <c r="C150" s="52" t="s">
        <v>123</v>
      </c>
      <c r="D150" s="52" t="s">
        <v>115</v>
      </c>
      <c r="E150" s="83"/>
      <c r="F150" s="57">
        <v>1</v>
      </c>
      <c r="G150" s="41">
        <f>F150</f>
        <v>1</v>
      </c>
    </row>
    <row r="151" spans="1:7" ht="35.25" customHeight="1">
      <c r="A151" s="83"/>
      <c r="B151" s="54" t="s">
        <v>146</v>
      </c>
      <c r="C151" s="52" t="s">
        <v>112</v>
      </c>
      <c r="D151" s="52" t="s">
        <v>132</v>
      </c>
      <c r="E151" s="83"/>
      <c r="F151" s="57">
        <f>(F148-F153)/F154</f>
        <v>98</v>
      </c>
      <c r="G151" s="41">
        <f>F151</f>
        <v>98</v>
      </c>
    </row>
    <row r="152" spans="1:7" ht="15.75">
      <c r="A152" s="83">
        <v>3</v>
      </c>
      <c r="B152" s="53" t="s">
        <v>30</v>
      </c>
      <c r="C152" s="52"/>
      <c r="D152" s="52"/>
      <c r="E152" s="83"/>
      <c r="F152" s="57"/>
      <c r="G152" s="41"/>
    </row>
    <row r="153" spans="1:7" ht="30">
      <c r="A153" s="83"/>
      <c r="B153" s="54" t="s">
        <v>140</v>
      </c>
      <c r="C153" s="52" t="s">
        <v>117</v>
      </c>
      <c r="D153" s="52" t="s">
        <v>118</v>
      </c>
      <c r="E153" s="83"/>
      <c r="F153" s="57">
        <v>50000</v>
      </c>
      <c r="G153" s="41">
        <f>F153</f>
        <v>50000</v>
      </c>
    </row>
    <row r="154" spans="1:7" ht="35.25" customHeight="1">
      <c r="A154" s="83"/>
      <c r="B154" s="54" t="s">
        <v>162</v>
      </c>
      <c r="C154" s="52" t="s">
        <v>117</v>
      </c>
      <c r="D154" s="52" t="s">
        <v>118</v>
      </c>
      <c r="E154" s="83"/>
      <c r="F154" s="57">
        <v>2500</v>
      </c>
      <c r="G154" s="41">
        <f>F154</f>
        <v>2500</v>
      </c>
    </row>
    <row r="155" spans="1:7" ht="15.75">
      <c r="A155" s="83">
        <v>4</v>
      </c>
      <c r="B155" s="53" t="s">
        <v>31</v>
      </c>
      <c r="C155" s="52"/>
      <c r="D155" s="52"/>
      <c r="E155" s="83"/>
      <c r="F155" s="57"/>
      <c r="G155" s="41"/>
    </row>
    <row r="156" spans="1:7" ht="15.75">
      <c r="A156" s="83"/>
      <c r="B156" s="60" t="s">
        <v>141</v>
      </c>
      <c r="C156" s="52" t="s">
        <v>120</v>
      </c>
      <c r="D156" s="52" t="s">
        <v>118</v>
      </c>
      <c r="E156" s="83"/>
      <c r="F156" s="57">
        <v>100</v>
      </c>
      <c r="G156" s="41">
        <f>F156</f>
        <v>100</v>
      </c>
    </row>
    <row r="157" spans="1:7" ht="48" customHeight="1">
      <c r="A157" s="83"/>
      <c r="B157" s="114" t="s">
        <v>106</v>
      </c>
      <c r="C157" s="113"/>
      <c r="D157" s="52"/>
      <c r="E157" s="83"/>
      <c r="F157" s="65">
        <f>F159</f>
        <v>470000</v>
      </c>
      <c r="G157" s="47">
        <f>F157</f>
        <v>470000</v>
      </c>
    </row>
    <row r="158" spans="1:7" ht="15.75">
      <c r="A158" s="83">
        <v>1</v>
      </c>
      <c r="B158" s="53" t="s">
        <v>28</v>
      </c>
      <c r="C158" s="52"/>
      <c r="D158" s="52"/>
      <c r="E158" s="83"/>
      <c r="F158" s="57"/>
      <c r="G158" s="41"/>
    </row>
    <row r="159" spans="1:7" ht="25.5" customHeight="1">
      <c r="A159" s="83"/>
      <c r="B159" s="60" t="s">
        <v>128</v>
      </c>
      <c r="C159" s="52" t="s">
        <v>117</v>
      </c>
      <c r="D159" s="75" t="s">
        <v>135</v>
      </c>
      <c r="E159" s="83"/>
      <c r="F159" s="57">
        <v>470000</v>
      </c>
      <c r="G159" s="41">
        <f>F159</f>
        <v>470000</v>
      </c>
    </row>
    <row r="160" spans="1:7" ht="15.75">
      <c r="A160" s="83">
        <v>2</v>
      </c>
      <c r="B160" s="53" t="s">
        <v>29</v>
      </c>
      <c r="C160" s="52"/>
      <c r="D160" s="52"/>
      <c r="E160" s="83"/>
      <c r="F160" s="57"/>
      <c r="G160" s="41"/>
    </row>
    <row r="161" spans="1:7" ht="30">
      <c r="A161" s="83"/>
      <c r="B161" s="54" t="s">
        <v>139</v>
      </c>
      <c r="C161" s="52" t="s">
        <v>123</v>
      </c>
      <c r="D161" s="52" t="s">
        <v>115</v>
      </c>
      <c r="E161" s="83"/>
      <c r="F161" s="57">
        <v>1</v>
      </c>
      <c r="G161" s="41">
        <f>F161</f>
        <v>1</v>
      </c>
    </row>
    <row r="162" spans="1:7" ht="30">
      <c r="A162" s="83"/>
      <c r="B162" s="54" t="s">
        <v>146</v>
      </c>
      <c r="C162" s="52" t="s">
        <v>112</v>
      </c>
      <c r="D162" s="52" t="s">
        <v>132</v>
      </c>
      <c r="E162" s="83"/>
      <c r="F162" s="57">
        <f>(F159-F164)/F165</f>
        <v>168</v>
      </c>
      <c r="G162" s="41">
        <f>F162</f>
        <v>168</v>
      </c>
    </row>
    <row r="163" spans="1:7" ht="15.75">
      <c r="A163" s="83">
        <v>3</v>
      </c>
      <c r="B163" s="53" t="s">
        <v>30</v>
      </c>
      <c r="C163" s="52"/>
      <c r="D163" s="52"/>
      <c r="E163" s="83"/>
      <c r="F163" s="57"/>
      <c r="G163" s="41"/>
    </row>
    <row r="164" spans="1:7" ht="30">
      <c r="A164" s="83"/>
      <c r="B164" s="54" t="s">
        <v>140</v>
      </c>
      <c r="C164" s="52" t="s">
        <v>117</v>
      </c>
      <c r="D164" s="52" t="s">
        <v>118</v>
      </c>
      <c r="E164" s="83"/>
      <c r="F164" s="57">
        <v>50000</v>
      </c>
      <c r="G164" s="41">
        <f>F164</f>
        <v>50000</v>
      </c>
    </row>
    <row r="165" spans="1:7" ht="30">
      <c r="A165" s="83"/>
      <c r="B165" s="54" t="s">
        <v>142</v>
      </c>
      <c r="C165" s="52" t="s">
        <v>117</v>
      </c>
      <c r="D165" s="52" t="s">
        <v>118</v>
      </c>
      <c r="E165" s="83"/>
      <c r="F165" s="57">
        <v>2500</v>
      </c>
      <c r="G165" s="41">
        <f>F165</f>
        <v>2500</v>
      </c>
    </row>
    <row r="166" spans="1:7" ht="15.75">
      <c r="A166" s="83">
        <v>4</v>
      </c>
      <c r="B166" s="53" t="s">
        <v>31</v>
      </c>
      <c r="C166" s="52"/>
      <c r="D166" s="52"/>
      <c r="E166" s="83"/>
      <c r="F166" s="57"/>
      <c r="G166" s="41"/>
    </row>
    <row r="167" spans="1:7" ht="15.75">
      <c r="A167" s="83"/>
      <c r="B167" s="60" t="s">
        <v>141</v>
      </c>
      <c r="C167" s="52" t="s">
        <v>120</v>
      </c>
      <c r="D167" s="52" t="s">
        <v>118</v>
      </c>
      <c r="E167" s="83"/>
      <c r="F167" s="57">
        <v>100</v>
      </c>
      <c r="G167" s="41">
        <f>F167</f>
        <v>100</v>
      </c>
    </row>
    <row r="168" spans="1:7" ht="20.25" customHeight="1">
      <c r="A168" s="83"/>
      <c r="B168" s="61" t="s">
        <v>107</v>
      </c>
      <c r="C168" s="79" t="s">
        <v>131</v>
      </c>
      <c r="D168" s="80" t="s">
        <v>159</v>
      </c>
      <c r="E168" s="84"/>
      <c r="F168" s="65">
        <v>105000</v>
      </c>
      <c r="G168" s="47">
        <v>105000</v>
      </c>
    </row>
    <row r="169" spans="1:7" ht="46.5" customHeight="1">
      <c r="A169" s="83"/>
      <c r="B169" s="128" t="s">
        <v>108</v>
      </c>
      <c r="C169" s="113"/>
      <c r="D169" s="52"/>
      <c r="E169" s="83"/>
      <c r="F169" s="65">
        <f>F171</f>
        <v>105000</v>
      </c>
      <c r="G169" s="47">
        <f>F169</f>
        <v>105000</v>
      </c>
    </row>
    <row r="170" spans="1:7" ht="15.75">
      <c r="A170" s="83">
        <v>1</v>
      </c>
      <c r="B170" s="53" t="s">
        <v>28</v>
      </c>
      <c r="C170" s="52"/>
      <c r="D170" s="52"/>
      <c r="E170" s="83"/>
      <c r="F170" s="57"/>
      <c r="G170" s="41"/>
    </row>
    <row r="171" spans="1:7" ht="24" customHeight="1">
      <c r="A171" s="83"/>
      <c r="B171" s="60" t="s">
        <v>128</v>
      </c>
      <c r="C171" s="52" t="s">
        <v>117</v>
      </c>
      <c r="D171" s="75" t="s">
        <v>135</v>
      </c>
      <c r="E171" s="83"/>
      <c r="F171" s="57">
        <v>105000</v>
      </c>
      <c r="G171" s="41">
        <f>F171</f>
        <v>105000</v>
      </c>
    </row>
    <row r="172" spans="1:7" ht="15.75">
      <c r="A172" s="83">
        <v>2</v>
      </c>
      <c r="B172" s="53" t="s">
        <v>29</v>
      </c>
      <c r="C172" s="52"/>
      <c r="D172" s="52"/>
      <c r="E172" s="83"/>
      <c r="F172" s="57"/>
      <c r="G172" s="41"/>
    </row>
    <row r="173" spans="1:7" ht="32.25" customHeight="1">
      <c r="A173" s="83"/>
      <c r="B173" s="54" t="s">
        <v>151</v>
      </c>
      <c r="C173" s="52" t="s">
        <v>133</v>
      </c>
      <c r="D173" s="52" t="s">
        <v>115</v>
      </c>
      <c r="E173" s="83"/>
      <c r="F173" s="57">
        <v>1</v>
      </c>
      <c r="G173" s="41">
        <f>F173</f>
        <v>1</v>
      </c>
    </row>
    <row r="174" spans="1:7" ht="15.75">
      <c r="A174" s="83">
        <v>3</v>
      </c>
      <c r="B174" s="53" t="s">
        <v>30</v>
      </c>
      <c r="C174" s="52"/>
      <c r="D174" s="52"/>
      <c r="E174" s="83"/>
      <c r="F174" s="57"/>
      <c r="G174" s="41"/>
    </row>
    <row r="175" spans="1:7" ht="32.25" customHeight="1">
      <c r="A175" s="83"/>
      <c r="B175" s="54" t="s">
        <v>152</v>
      </c>
      <c r="C175" s="52" t="s">
        <v>117</v>
      </c>
      <c r="D175" s="52" t="s">
        <v>118</v>
      </c>
      <c r="E175" s="83"/>
      <c r="F175" s="57">
        <v>105000</v>
      </c>
      <c r="G175" s="41">
        <f>F175</f>
        <v>105000</v>
      </c>
    </row>
    <row r="176" spans="1:7" ht="15.75">
      <c r="A176" s="83">
        <v>4</v>
      </c>
      <c r="B176" s="53" t="s">
        <v>31</v>
      </c>
      <c r="C176" s="52"/>
      <c r="D176" s="52"/>
      <c r="E176" s="83"/>
      <c r="F176" s="57"/>
      <c r="G176" s="41"/>
    </row>
    <row r="177" spans="1:7" ht="15.75">
      <c r="A177" s="83"/>
      <c r="B177" s="60" t="s">
        <v>141</v>
      </c>
      <c r="C177" s="52" t="s">
        <v>120</v>
      </c>
      <c r="D177" s="52" t="s">
        <v>118</v>
      </c>
      <c r="E177" s="83"/>
      <c r="F177" s="57">
        <v>100</v>
      </c>
      <c r="G177" s="41">
        <f>F177</f>
        <v>100</v>
      </c>
    </row>
    <row r="178" spans="1:7" ht="15.75">
      <c r="A178" s="1"/>
    </row>
    <row r="179" spans="1:7" ht="15.75">
      <c r="A179" s="1"/>
    </row>
    <row r="180" spans="1:7" ht="15.75" customHeight="1">
      <c r="A180" s="124" t="s">
        <v>154</v>
      </c>
      <c r="B180" s="124"/>
      <c r="C180" s="124"/>
      <c r="D180" s="93"/>
    </row>
    <row r="181" spans="1:7" ht="63" customHeight="1">
      <c r="A181" s="124"/>
      <c r="B181" s="124"/>
      <c r="C181" s="124"/>
      <c r="D181" s="67"/>
      <c r="E181" s="6"/>
      <c r="F181" s="108" t="s">
        <v>155</v>
      </c>
      <c r="G181" s="108"/>
    </row>
    <row r="182" spans="1:7" ht="15.75">
      <c r="A182" s="3"/>
      <c r="B182" s="86"/>
      <c r="D182" s="92" t="s">
        <v>32</v>
      </c>
      <c r="F182" s="100" t="s">
        <v>54</v>
      </c>
      <c r="G182" s="100"/>
    </row>
    <row r="183" spans="1:7" ht="52.5" customHeight="1">
      <c r="A183" s="98" t="s">
        <v>33</v>
      </c>
      <c r="B183" s="98"/>
      <c r="C183" s="86"/>
      <c r="D183" s="86"/>
    </row>
    <row r="184" spans="1:7" ht="45" customHeight="1">
      <c r="A184" s="120" t="s">
        <v>156</v>
      </c>
      <c r="B184" s="120"/>
      <c r="C184" s="120"/>
      <c r="D184" s="86"/>
    </row>
    <row r="185" spans="1:7" ht="45.75" customHeight="1">
      <c r="A185" s="117" t="s">
        <v>163</v>
      </c>
      <c r="B185" s="102"/>
      <c r="C185" s="102"/>
      <c r="D185" s="67"/>
      <c r="E185" s="6"/>
      <c r="F185" s="108" t="s">
        <v>164</v>
      </c>
      <c r="G185" s="108"/>
    </row>
    <row r="186" spans="1:7" ht="15.75">
      <c r="A186" s="93"/>
      <c r="B186" s="86"/>
      <c r="C186" s="86"/>
      <c r="D186" s="92" t="s">
        <v>32</v>
      </c>
      <c r="F186" s="100" t="s">
        <v>54</v>
      </c>
      <c r="G186" s="100"/>
    </row>
    <row r="190" spans="1:7">
      <c r="A190" s="12" t="s">
        <v>52</v>
      </c>
    </row>
    <row r="192" spans="1:7">
      <c r="A192" s="13" t="s">
        <v>53</v>
      </c>
    </row>
  </sheetData>
  <mergeCells count="54">
    <mergeCell ref="F182:G182"/>
    <mergeCell ref="A183:B183"/>
    <mergeCell ref="A184:C184"/>
    <mergeCell ref="A185:C185"/>
    <mergeCell ref="F185:G185"/>
    <mergeCell ref="F186:G186"/>
    <mergeCell ref="B134:C134"/>
    <mergeCell ref="B146:C146"/>
    <mergeCell ref="B157:C157"/>
    <mergeCell ref="B169:C169"/>
    <mergeCell ref="A180:C181"/>
    <mergeCell ref="F181:G181"/>
    <mergeCell ref="B83:C83"/>
    <mergeCell ref="B92:C92"/>
    <mergeCell ref="B94:C94"/>
    <mergeCell ref="B103:C103"/>
    <mergeCell ref="B114:C114"/>
    <mergeCell ref="B123:C123"/>
    <mergeCell ref="B53:C53"/>
    <mergeCell ref="A58:B58"/>
    <mergeCell ref="A60:A61"/>
    <mergeCell ref="B60:G60"/>
    <mergeCell ref="A66:B66"/>
    <mergeCell ref="B68:G68"/>
    <mergeCell ref="B33:G33"/>
    <mergeCell ref="B35:G35"/>
    <mergeCell ref="B36:G36"/>
    <mergeCell ref="B37:G37"/>
    <mergeCell ref="B46:C46"/>
    <mergeCell ref="B47:C47"/>
    <mergeCell ref="B24:G24"/>
    <mergeCell ref="B25:G25"/>
    <mergeCell ref="B26:G26"/>
    <mergeCell ref="B28:G28"/>
    <mergeCell ref="B29:G29"/>
    <mergeCell ref="B30:G30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14" customWidth="1"/>
    <col min="2" max="2" width="12.25" style="14" customWidth="1"/>
    <col min="3" max="3" width="11.375" style="14" customWidth="1"/>
    <col min="4" max="4" width="9.125" style="14"/>
    <col min="5" max="13" width="13" style="14" customWidth="1"/>
    <col min="14" max="16384" width="9.125" style="14"/>
  </cols>
  <sheetData>
    <row r="1" spans="1:13" ht="15.75" customHeight="1">
      <c r="J1" s="96" t="s">
        <v>73</v>
      </c>
      <c r="K1" s="96"/>
      <c r="L1" s="96"/>
      <c r="M1" s="96"/>
    </row>
    <row r="2" spans="1:13">
      <c r="J2" s="96"/>
      <c r="K2" s="96"/>
      <c r="L2" s="96"/>
      <c r="M2" s="96"/>
    </row>
    <row r="3" spans="1:13">
      <c r="J3" s="96"/>
      <c r="K3" s="96"/>
      <c r="L3" s="96"/>
      <c r="M3" s="96"/>
    </row>
    <row r="4" spans="1:13">
      <c r="J4" s="96"/>
      <c r="K4" s="96"/>
      <c r="L4" s="96"/>
      <c r="M4" s="96"/>
    </row>
    <row r="5" spans="1:13">
      <c r="A5" s="103" t="s">
        <v>37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>
      <c r="A6" s="103" t="s">
        <v>55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>
      <c r="A7" s="119" t="s">
        <v>4</v>
      </c>
      <c r="B7" s="9"/>
      <c r="C7" s="7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119"/>
      <c r="B8" s="25" t="s">
        <v>46</v>
      </c>
      <c r="C8" s="37"/>
      <c r="D8" s="38"/>
      <c r="E8" s="136" t="s">
        <v>35</v>
      </c>
      <c r="F8" s="136"/>
      <c r="G8" s="136"/>
      <c r="H8" s="136"/>
      <c r="I8" s="136"/>
      <c r="J8" s="136"/>
      <c r="K8" s="136"/>
      <c r="L8" s="136"/>
      <c r="M8" s="136"/>
    </row>
    <row r="9" spans="1:13">
      <c r="A9" s="119" t="s">
        <v>5</v>
      </c>
      <c r="B9" s="9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119"/>
      <c r="B10" s="25" t="s">
        <v>46</v>
      </c>
      <c r="C10" s="37"/>
      <c r="D10" s="38"/>
      <c r="E10" s="130" t="s">
        <v>34</v>
      </c>
      <c r="F10" s="130"/>
      <c r="G10" s="130"/>
      <c r="H10" s="130"/>
      <c r="I10" s="130"/>
      <c r="J10" s="130"/>
      <c r="K10" s="130"/>
      <c r="L10" s="130"/>
      <c r="M10" s="130"/>
    </row>
    <row r="11" spans="1:13">
      <c r="A11" s="119" t="s">
        <v>6</v>
      </c>
      <c r="B11" s="9"/>
      <c r="C11" s="9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15" customHeight="1">
      <c r="A12" s="119"/>
      <c r="B12" s="25" t="s">
        <v>46</v>
      </c>
      <c r="C12" s="4" t="s">
        <v>7</v>
      </c>
      <c r="D12" s="38"/>
      <c r="E12" s="136" t="s">
        <v>36</v>
      </c>
      <c r="F12" s="136"/>
      <c r="G12" s="136"/>
      <c r="H12" s="136"/>
      <c r="I12" s="136"/>
      <c r="J12" s="136"/>
      <c r="K12" s="136"/>
      <c r="L12" s="136"/>
      <c r="M12" s="136"/>
    </row>
    <row r="13" spans="1:13" ht="19.5" customHeight="1">
      <c r="A13" s="132" t="s">
        <v>56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>
      <c r="A14" s="1"/>
    </row>
    <row r="15" spans="1:13" ht="31.5">
      <c r="A15" s="8" t="s">
        <v>45</v>
      </c>
      <c r="B15" s="109" t="s">
        <v>48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>
      <c r="A16" s="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26">
      <c r="A17" s="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26">
      <c r="A18" s="1"/>
    </row>
    <row r="19" spans="1:26">
      <c r="A19" s="15" t="s">
        <v>57</v>
      </c>
    </row>
    <row r="20" spans="1:26">
      <c r="A20" s="7"/>
    </row>
    <row r="21" spans="1:26">
      <c r="A21" s="15" t="s">
        <v>58</v>
      </c>
    </row>
    <row r="22" spans="1:26">
      <c r="A22" s="1"/>
    </row>
    <row r="23" spans="1:26" ht="32.25" customHeight="1">
      <c r="A23" s="8" t="s">
        <v>45</v>
      </c>
      <c r="B23" s="109" t="s">
        <v>13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26">
      <c r="A24" s="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26">
      <c r="A25" s="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26">
      <c r="A26" s="1"/>
    </row>
    <row r="27" spans="1:26">
      <c r="A27" s="15" t="s">
        <v>59</v>
      </c>
    </row>
    <row r="28" spans="1:26" ht="15.75" customHeight="1">
      <c r="B28" s="26"/>
      <c r="L28" s="26" t="s">
        <v>50</v>
      </c>
    </row>
    <row r="29" spans="1:26">
      <c r="A29" s="1"/>
    </row>
    <row r="30" spans="1:26" ht="30" customHeight="1">
      <c r="A30" s="109" t="s">
        <v>45</v>
      </c>
      <c r="B30" s="109" t="s">
        <v>60</v>
      </c>
      <c r="C30" s="109"/>
      <c r="D30" s="109"/>
      <c r="E30" s="109" t="s">
        <v>38</v>
      </c>
      <c r="F30" s="109"/>
      <c r="G30" s="109"/>
      <c r="H30" s="109" t="s">
        <v>61</v>
      </c>
      <c r="I30" s="109"/>
      <c r="J30" s="109"/>
      <c r="K30" s="109" t="s">
        <v>39</v>
      </c>
      <c r="L30" s="109"/>
      <c r="M30" s="109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33" customHeight="1">
      <c r="A31" s="109"/>
      <c r="B31" s="109"/>
      <c r="C31" s="109"/>
      <c r="D31" s="109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>
      <c r="A32" s="8">
        <v>1</v>
      </c>
      <c r="B32" s="109">
        <v>2</v>
      </c>
      <c r="C32" s="109"/>
      <c r="D32" s="109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>
      <c r="A33" s="8"/>
      <c r="B33" s="109" t="s">
        <v>19</v>
      </c>
      <c r="C33" s="109"/>
      <c r="D33" s="109"/>
      <c r="E33" s="8"/>
      <c r="F33" s="8"/>
      <c r="G33" s="8"/>
      <c r="H33" s="8"/>
      <c r="I33" s="8"/>
      <c r="J33" s="8"/>
      <c r="K33" s="8"/>
      <c r="L33" s="8"/>
      <c r="M33" s="8"/>
      <c r="R33" s="16"/>
      <c r="S33" s="16"/>
      <c r="T33" s="16"/>
      <c r="U33" s="16"/>
      <c r="V33" s="16"/>
      <c r="W33" s="16"/>
      <c r="X33" s="16"/>
      <c r="Y33" s="16"/>
      <c r="Z33" s="16"/>
    </row>
    <row r="34" spans="1:26">
      <c r="A34" s="8"/>
      <c r="B34" s="109"/>
      <c r="C34" s="109"/>
      <c r="D34" s="109"/>
      <c r="E34" s="8"/>
      <c r="F34" s="8"/>
      <c r="G34" s="8"/>
      <c r="H34" s="8"/>
      <c r="I34" s="8"/>
      <c r="J34" s="8"/>
      <c r="K34" s="8"/>
      <c r="L34" s="8"/>
      <c r="M34" s="8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32.25" customHeight="1">
      <c r="A35" s="133" t="s">
        <v>62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26">
      <c r="A36" s="1"/>
    </row>
    <row r="37" spans="1:26" ht="33" customHeight="1">
      <c r="A37" s="102" t="s">
        <v>63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26">
      <c r="K38" s="7" t="s">
        <v>50</v>
      </c>
    </row>
    <row r="39" spans="1:26">
      <c r="A39" s="1"/>
    </row>
    <row r="40" spans="1:26" ht="31.5" customHeight="1">
      <c r="A40" s="109" t="s">
        <v>12</v>
      </c>
      <c r="B40" s="109" t="s">
        <v>64</v>
      </c>
      <c r="C40" s="109"/>
      <c r="D40" s="109"/>
      <c r="E40" s="109" t="s">
        <v>38</v>
      </c>
      <c r="F40" s="109"/>
      <c r="G40" s="109"/>
      <c r="H40" s="109" t="s">
        <v>61</v>
      </c>
      <c r="I40" s="109"/>
      <c r="J40" s="109"/>
      <c r="K40" s="109" t="s">
        <v>39</v>
      </c>
      <c r="L40" s="109"/>
      <c r="M40" s="109"/>
    </row>
    <row r="41" spans="1:26" ht="33.75" customHeight="1">
      <c r="A41" s="109"/>
      <c r="B41" s="109"/>
      <c r="C41" s="109"/>
      <c r="D41" s="109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26">
      <c r="A42" s="8">
        <v>1</v>
      </c>
      <c r="B42" s="109">
        <v>2</v>
      </c>
      <c r="C42" s="109"/>
      <c r="D42" s="109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26">
      <c r="A43" s="8"/>
      <c r="B43" s="109"/>
      <c r="C43" s="109"/>
      <c r="D43" s="109"/>
      <c r="E43" s="8"/>
      <c r="F43" s="8"/>
      <c r="G43" s="8"/>
      <c r="H43" s="8"/>
      <c r="I43" s="8"/>
      <c r="J43" s="8"/>
      <c r="K43" s="8"/>
      <c r="L43" s="8"/>
      <c r="M43" s="8"/>
    </row>
    <row r="44" spans="1:26">
      <c r="A44" s="1"/>
    </row>
    <row r="45" spans="1:26">
      <c r="A45" s="15" t="s">
        <v>65</v>
      </c>
    </row>
    <row r="46" spans="1:26">
      <c r="A46" s="1"/>
    </row>
    <row r="47" spans="1:26" ht="53.25" customHeight="1">
      <c r="A47" s="109" t="s">
        <v>12</v>
      </c>
      <c r="B47" s="109" t="s">
        <v>43</v>
      </c>
      <c r="C47" s="109" t="s">
        <v>26</v>
      </c>
      <c r="D47" s="109" t="s">
        <v>27</v>
      </c>
      <c r="E47" s="109" t="s">
        <v>38</v>
      </c>
      <c r="F47" s="109"/>
      <c r="G47" s="109"/>
      <c r="H47" s="109" t="s">
        <v>66</v>
      </c>
      <c r="I47" s="109"/>
      <c r="J47" s="109"/>
      <c r="K47" s="109" t="s">
        <v>39</v>
      </c>
      <c r="L47" s="109"/>
      <c r="M47" s="109"/>
    </row>
    <row r="48" spans="1:26" ht="30.75" customHeight="1">
      <c r="A48" s="109"/>
      <c r="B48" s="109"/>
      <c r="C48" s="109"/>
      <c r="D48" s="109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109" t="s">
        <v>67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</row>
    <row r="54" spans="1:13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109" t="s">
        <v>67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1:13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109" t="s">
        <v>67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  <row r="62" spans="1:13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109" t="s">
        <v>67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  <row r="66" spans="1:13">
      <c r="A66" s="109" t="s">
        <v>44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</row>
    <row r="67" spans="1:13">
      <c r="A67" s="1"/>
    </row>
    <row r="68" spans="1:13" ht="19.5" customHeight="1">
      <c r="A68" s="15" t="s">
        <v>68</v>
      </c>
      <c r="B68" s="15"/>
      <c r="C68" s="15"/>
      <c r="D68" s="15"/>
    </row>
    <row r="69" spans="1:13" ht="6.75" customHeight="1">
      <c r="A69" s="132" t="s">
        <v>69</v>
      </c>
      <c r="B69" s="132"/>
      <c r="C69" s="132"/>
      <c r="D69" s="132"/>
    </row>
    <row r="70" spans="1:13" ht="19.5" customHeight="1">
      <c r="A70" s="17" t="s">
        <v>70</v>
      </c>
      <c r="B70" s="17"/>
      <c r="C70" s="17"/>
      <c r="D70" s="17"/>
    </row>
    <row r="71" spans="1:13">
      <c r="A71" s="117" t="s">
        <v>72</v>
      </c>
      <c r="B71" s="117"/>
      <c r="C71" s="117"/>
      <c r="D71" s="117"/>
      <c r="E71" s="117"/>
    </row>
    <row r="72" spans="1:13">
      <c r="A72" s="117"/>
      <c r="B72" s="117"/>
      <c r="C72" s="117"/>
      <c r="D72" s="117"/>
      <c r="E72" s="117"/>
      <c r="G72" s="131"/>
      <c r="H72" s="131"/>
      <c r="J72" s="131"/>
      <c r="K72" s="131"/>
      <c r="L72" s="131"/>
      <c r="M72" s="131"/>
    </row>
    <row r="73" spans="1:13" ht="15.75" customHeight="1">
      <c r="A73" s="18"/>
      <c r="B73" s="18"/>
      <c r="C73" s="18"/>
      <c r="D73" s="18"/>
      <c r="E73" s="18"/>
      <c r="G73" s="129" t="s">
        <v>32</v>
      </c>
      <c r="H73" s="129"/>
      <c r="J73" s="130" t="s">
        <v>54</v>
      </c>
      <c r="K73" s="130"/>
      <c r="L73" s="130"/>
      <c r="M73" s="130"/>
    </row>
    <row r="74" spans="1:13" ht="43.5" customHeight="1">
      <c r="A74" s="117" t="s">
        <v>71</v>
      </c>
      <c r="B74" s="117"/>
      <c r="C74" s="117"/>
      <c r="D74" s="117"/>
      <c r="E74" s="117"/>
      <c r="G74" s="131"/>
      <c r="H74" s="131"/>
      <c r="J74" s="131"/>
      <c r="K74" s="131"/>
      <c r="L74" s="131"/>
      <c r="M74" s="131"/>
    </row>
    <row r="75" spans="1:13" ht="15.75" customHeight="1">
      <c r="A75" s="117"/>
      <c r="B75" s="117"/>
      <c r="C75" s="117"/>
      <c r="D75" s="117"/>
      <c r="E75" s="117"/>
      <c r="G75" s="129" t="s">
        <v>32</v>
      </c>
      <c r="H75" s="129"/>
      <c r="J75" s="130" t="s">
        <v>54</v>
      </c>
      <c r="K75" s="130"/>
      <c r="L75" s="130"/>
      <c r="M75" s="130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29.02.2020</vt:lpstr>
      <vt:lpstr>паспорт з 01.01.2020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2020-03-06T08:10:05Z</cp:lastPrinted>
  <dcterms:created xsi:type="dcterms:W3CDTF">2018-12-28T08:43:53Z</dcterms:created>
  <dcterms:modified xsi:type="dcterms:W3CDTF">2020-03-11T14:27:07Z</dcterms:modified>
</cp:coreProperties>
</file>